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H:\AKCE\Veterinární univerzita Brno\Robotické kruhová dojírna\PD\SO-02 VŘ\VÝKAZ VÝMĚR\"/>
    </mc:Choice>
  </mc:AlternateContent>
  <xr:revisionPtr revIDLastSave="0" documentId="13_ncr:1_{683458F8-0093-4B00-B249-DCCE45327627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Přehled" sheetId="12" r:id="rId1"/>
    <sheet name="VZT" sheetId="6" r:id="rId2"/>
  </sheets>
  <definedNames>
    <definedName name="_xlnm._FilterDatabase" localSheetId="1" hidden="1">VZT!$A$7:$XEQ$101</definedName>
    <definedName name="_xlnm.Print_Area" localSheetId="0">Přehled!$A$1:$H$24</definedName>
    <definedName name="_xlnm.Print_Area" localSheetId="1">VZT!$A$1:$I$101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91" i="6" l="1"/>
  <c r="H90" i="6"/>
  <c r="F89" i="6"/>
  <c r="H88" i="6"/>
  <c r="H87" i="6"/>
  <c r="F34" i="6"/>
  <c r="B18" i="12"/>
  <c r="B15" i="12"/>
  <c r="B12" i="12"/>
  <c r="B9" i="12"/>
  <c r="H97" i="6"/>
  <c r="H96" i="6"/>
  <c r="F95" i="6"/>
  <c r="H94" i="6"/>
  <c r="F94" i="6"/>
  <c r="F93" i="6"/>
  <c r="H92" i="6"/>
  <c r="F92" i="6"/>
  <c r="F91" i="6"/>
  <c r="F90" i="6"/>
  <c r="H89" i="6"/>
  <c r="F88" i="6"/>
  <c r="F87" i="6"/>
  <c r="F71" i="6"/>
  <c r="H78" i="6"/>
  <c r="F78" i="6"/>
  <c r="F69" i="6"/>
  <c r="F68" i="6"/>
  <c r="F64" i="6"/>
  <c r="F53" i="6"/>
  <c r="F49" i="6"/>
  <c r="H48" i="6"/>
  <c r="F48" i="6"/>
  <c r="F47" i="6"/>
  <c r="H56" i="6"/>
  <c r="F56" i="6"/>
  <c r="H43" i="6"/>
  <c r="F43" i="6"/>
  <c r="H34" i="6" l="1"/>
  <c r="F97" i="6"/>
  <c r="H93" i="6"/>
  <c r="H95" i="6"/>
  <c r="H68" i="6"/>
  <c r="F96" i="6"/>
  <c r="H71" i="6"/>
  <c r="F72" i="6"/>
  <c r="H75" i="6"/>
  <c r="H72" i="6"/>
  <c r="F80" i="6"/>
  <c r="F75" i="6"/>
  <c r="F65" i="6"/>
  <c r="F67" i="6"/>
  <c r="H64" i="6"/>
  <c r="H65" i="6"/>
  <c r="H80" i="6"/>
  <c r="F82" i="6"/>
  <c r="F70" i="6"/>
  <c r="H69" i="6"/>
  <c r="H44" i="6"/>
  <c r="F44" i="6"/>
  <c r="F58" i="6"/>
  <c r="H58" i="6"/>
  <c r="F50" i="6"/>
  <c r="F45" i="6"/>
  <c r="H49" i="6"/>
  <c r="F60" i="6"/>
  <c r="H53" i="6"/>
  <c r="H60" i="6"/>
  <c r="F101" i="6" l="1"/>
  <c r="E19" i="12" s="1"/>
  <c r="H101" i="6"/>
  <c r="F19" i="12" s="1"/>
  <c r="H45" i="6"/>
  <c r="F84" i="6"/>
  <c r="E16" i="12" s="1"/>
  <c r="H67" i="6"/>
  <c r="H82" i="6"/>
  <c r="H70" i="6"/>
  <c r="F62" i="6"/>
  <c r="E13" i="12" s="1"/>
  <c r="H50" i="6"/>
  <c r="H47" i="6"/>
  <c r="G19" i="12" l="1"/>
  <c r="G20" i="12" s="1"/>
  <c r="H62" i="6"/>
  <c r="F13" i="12" s="1"/>
  <c r="H84" i="6"/>
  <c r="F16" i="12" s="1"/>
  <c r="H29" i="6" l="1"/>
  <c r="F29" i="6"/>
  <c r="F26" i="6"/>
  <c r="F25" i="6"/>
  <c r="F24" i="6"/>
  <c r="H24" i="6" l="1"/>
  <c r="H26" i="6"/>
  <c r="H25" i="6"/>
  <c r="F20" i="6" l="1"/>
  <c r="F13" i="6"/>
  <c r="F39" i="6"/>
  <c r="H39" i="6"/>
  <c r="F22" i="6"/>
  <c r="H19" i="6"/>
  <c r="F19" i="6"/>
  <c r="F15" i="6"/>
  <c r="H20" i="6" l="1"/>
  <c r="H13" i="6"/>
  <c r="F11" i="6"/>
  <c r="H11" i="6"/>
  <c r="H15" i="6"/>
  <c r="H32" i="6"/>
  <c r="F32" i="6"/>
  <c r="F36" i="6"/>
  <c r="F33" i="6"/>
  <c r="F38" i="6"/>
  <c r="F10" i="6"/>
  <c r="H22" i="6"/>
  <c r="F17" i="6"/>
  <c r="H33" i="6"/>
  <c r="F41" i="6" l="1"/>
  <c r="E10" i="12" s="1"/>
  <c r="H38" i="6"/>
  <c r="H17" i="6"/>
  <c r="H36" i="6"/>
  <c r="H10" i="6"/>
  <c r="H41" i="6" l="1"/>
  <c r="F10" i="12" s="1"/>
  <c r="G16" i="12" l="1"/>
  <c r="G17" i="12" s="1"/>
  <c r="G13" i="12"/>
  <c r="G14" i="12" s="1"/>
  <c r="G10" i="12"/>
  <c r="G11" i="12" s="1"/>
  <c r="G22" i="12" l="1"/>
  <c r="G23" i="12"/>
  <c r="G24" i="12" s="1"/>
</calcChain>
</file>

<file path=xl/sharedStrings.xml><?xml version="1.0" encoding="utf-8"?>
<sst xmlns="http://schemas.openxmlformats.org/spreadsheetml/2006/main" count="202" uniqueCount="115">
  <si>
    <t>Akce:</t>
  </si>
  <si>
    <t>Investor:</t>
  </si>
  <si>
    <t>Zpracovatel profese:</t>
  </si>
  <si>
    <t>Vypracoval:</t>
  </si>
  <si>
    <t>Ing. Jan Bosák</t>
  </si>
  <si>
    <t>Zodpovědný projektant:</t>
  </si>
  <si>
    <t>Označení ve výkrese</t>
  </si>
  <si>
    <t>Položka</t>
  </si>
  <si>
    <t>Měrná jednotka</t>
  </si>
  <si>
    <t>Množství</t>
  </si>
  <si>
    <t>Cena materiál</t>
  </si>
  <si>
    <t>Cena montáž</t>
  </si>
  <si>
    <t>Cena Celkem</t>
  </si>
  <si>
    <t>Poznámka</t>
  </si>
  <si>
    <t>VZT</t>
  </si>
  <si>
    <t>kpl</t>
  </si>
  <si>
    <t xml:space="preserve">Celkem </t>
  </si>
  <si>
    <t>Cena celkem bez DPH</t>
  </si>
  <si>
    <t xml:space="preserve"> </t>
  </si>
  <si>
    <t>DPH 21 %</t>
  </si>
  <si>
    <t>Cena celkem s DPH</t>
  </si>
  <si>
    <t>Cena jednotková materiál</t>
  </si>
  <si>
    <t>Cena celkem materiál</t>
  </si>
  <si>
    <t>Cena jednotková montáž</t>
  </si>
  <si>
    <t>Cena celkem montáž</t>
  </si>
  <si>
    <t>ks</t>
  </si>
  <si>
    <t>do obvodu 2630 mm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</si>
  <si>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</si>
  <si>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bm</t>
  </si>
  <si>
    <t>Spojovací/těsnící, montážní, závěsný a podpěrný materiál</t>
  </si>
  <si>
    <t>kg</t>
  </si>
  <si>
    <t>Štítky pro označení směru proudění</t>
  </si>
  <si>
    <t>do obvodu 1890 mm</t>
  </si>
  <si>
    <t>Spiro potrubí pozinkované ᴓ 200 mm, vč. 30 % tvarovek</t>
  </si>
  <si>
    <t>Pozn.</t>
  </si>
  <si>
    <t>Doprava</t>
  </si>
  <si>
    <t>Vnitrostaveništní přesun hmot (horizontální+vertikální)</t>
  </si>
  <si>
    <t>Uvedení do provozu, zkouška zařízení, zaškolení obsluhy, vystavení předávacího protokolu</t>
  </si>
  <si>
    <t>Technická a koordinační činnost na stavbě</t>
  </si>
  <si>
    <t>Dílenské/výrobní dokumentace zhotovitele</t>
  </si>
  <si>
    <t>Projektová dokumentace skutečného stavu</t>
  </si>
  <si>
    <t>Všechny uvedené položky jsou uvedeny včetně montážních prací a ostatních nezbytných úkonu spojených s instalací systému</t>
  </si>
  <si>
    <t>Cena společných položek bez DPH</t>
  </si>
  <si>
    <t>Zaregulování systému</t>
  </si>
  <si>
    <t>Spiro potrubí pozinkované ᴓ 125 mm, vč. 30 % tvarovek</t>
  </si>
  <si>
    <t>Čtyřhranné potrubí pozink. vč. tvarovek sk I, třídy těsnosti B.</t>
  </si>
  <si>
    <t>Tepelná izolace (kamenná vlna) s Al polepem, tloušťky 40 mm. Orientační hodnota součinitel tepelné vodivosti 0,04 W/m*K, objemová hmotnost min. 40 kg/m3, třída reakce na oheň A2-s1. Včetně izolační pásky.</t>
  </si>
  <si>
    <t>pevné lamely</t>
  </si>
  <si>
    <t xml:space="preserve">Spirálně vinutá roura - Spiro potrubí a tvarovky vč. těsnění v třídě těsnosti C. </t>
  </si>
  <si>
    <t>Cena zařízení č.4 bez DPH</t>
  </si>
  <si>
    <t>Cena zařízení č.5 bez DPH</t>
  </si>
  <si>
    <t>Dveřní mřížka s upevňovacím rámečkem. Rozměr 400x200 mm. Rozteč lamel cca 20 mm. Materiál Al.</t>
  </si>
  <si>
    <t>Cena zařízení č.7 bez DPH</t>
  </si>
  <si>
    <t>Společné položky</t>
  </si>
  <si>
    <t>Vedlejší rozpočtové náklady (Drobné náklady spojené s neočekávanými kolizemi v rámci stávajícího stavu, do 0,4 % z celkové ceny materiálu)</t>
  </si>
  <si>
    <t>Vysokozdvižná plošina (do výšky 10 m)</t>
  </si>
  <si>
    <t>4.4</t>
  </si>
  <si>
    <t>4.1</t>
  </si>
  <si>
    <t>4.2</t>
  </si>
  <si>
    <t>4.5</t>
  </si>
  <si>
    <t>4.3</t>
  </si>
  <si>
    <t>5.1</t>
  </si>
  <si>
    <t>4.6</t>
  </si>
  <si>
    <t>5.2</t>
  </si>
  <si>
    <t>5.3</t>
  </si>
  <si>
    <t>5.4</t>
  </si>
  <si>
    <t>5.5</t>
  </si>
  <si>
    <t>5.6</t>
  </si>
  <si>
    <t>Spiro potrubí pozinkované ᴓ 250 mm, vč. 30 % tvarovek</t>
  </si>
  <si>
    <t>Zpětná klapka, těsná do potrubí ᴓ250mm. Materiál pozink.</t>
  </si>
  <si>
    <t xml:space="preserve">Tlumič hluku kruhový z pozink. plechu. Délky 900mm, připojení d= 200 mm. </t>
  </si>
  <si>
    <t>Nastavitelný časový doběh pro ventilátor (0-20 minut)</t>
  </si>
  <si>
    <t>VZTBOS s.r.o., Francouzská 6016/67, Ostrava, Poruba, 708 00</t>
  </si>
  <si>
    <r>
      <t xml:space="preserve">Protidešťová žaluzie se sítem proti hmyzu, pozink do potrubí o rozměrech d= 250 mm. </t>
    </r>
    <r>
      <rPr>
        <b/>
        <i/>
        <sz val="11"/>
        <color theme="1"/>
        <rFont val="Calibri"/>
        <family val="2"/>
        <charset val="238"/>
        <scheme val="minor"/>
      </rPr>
      <t>RAL dle požadavku investora.</t>
    </r>
  </si>
  <si>
    <t xml:space="preserve">Talířový ventil odvodní kovový d= 125 mm vč. montážního kroužku. Bílý. </t>
  </si>
  <si>
    <t>4.7</t>
  </si>
  <si>
    <t>Zařízení č.4 – větrání skladů v 1.NP</t>
  </si>
  <si>
    <t>Potrubní, radiální ventilátor s dvěma spojovacími manžetami. V= 450 m3/h při dPext= 200 Pa. P= 100 W, U=1x230VAC. Připojení d= 200 mm, m=3,2kg. Tepelná pojistka proti přetížení, IP44, kuličková ložiska.</t>
  </si>
  <si>
    <t xml:space="preserve">Talířový ventil odvodní kovový d= 200 mm vč. montážního kroužku. Bílý. </t>
  </si>
  <si>
    <t>Regulační klapka čtyřhranná, s přípravou pro servopohon, těsná do potrubí o rozměrech 400x400 mm.</t>
  </si>
  <si>
    <r>
      <t xml:space="preserve">Servopohon se zpětnou pružinou. Kroutící moment 10 Nm. U= 1x230VAC, P= 5 W. </t>
    </r>
    <r>
      <rPr>
        <i/>
        <sz val="11"/>
        <rFont val="Calibri"/>
        <family val="2"/>
        <charset val="238"/>
        <scheme val="minor"/>
      </rPr>
      <t>Konzultovat s profesí El. před objednáním.</t>
    </r>
  </si>
  <si>
    <t>Krycí mřížka 400x400 mm, vč. upevňovacího rámu. Sef= min.70%. Materiál tahokov s nátěrem.</t>
  </si>
  <si>
    <t>Zařízení č.5 – větrání technických místností</t>
  </si>
  <si>
    <t>Nástěnný, axiální ventilátor s AC motorem o výkonu V= 1200 m3/h při dPext= 30 Pa. P=52W,U=1x230VAC/50Hz. d= 355 mm. Lw= 66 dB(A).</t>
  </si>
  <si>
    <t>HXM</t>
  </si>
  <si>
    <t>RK</t>
  </si>
  <si>
    <r>
      <t xml:space="preserve">Samočinná, přetlaková žaluzie se sítem proti hmyzu, d= 355 mm. Materiál pozink/plast. </t>
    </r>
    <r>
      <rPr>
        <b/>
        <i/>
        <sz val="11"/>
        <color theme="1"/>
        <rFont val="Calibri"/>
        <family val="2"/>
        <charset val="238"/>
        <scheme val="minor"/>
      </rPr>
      <t>RAL dle požadavku investora.</t>
    </r>
  </si>
  <si>
    <r>
      <t xml:space="preserve">Protidešťová žaluzie se sítem proti hmyzu, pozink/Al do potrubí o rozměrech 500x500 mm, Sef=0,17m2. </t>
    </r>
    <r>
      <rPr>
        <b/>
        <i/>
        <sz val="11"/>
        <color theme="1"/>
        <rFont val="Calibri"/>
        <family val="2"/>
        <charset val="238"/>
        <scheme val="minor"/>
      </rPr>
      <t>RAL dle požadavku investora.</t>
    </r>
  </si>
  <si>
    <t>Regulační klapka čtyřhranná, s přípravou pro servopohon, těsná do potrubí o rozměrech 500x500 mm.</t>
  </si>
  <si>
    <t>Krycí mřížka 500x500 mm, vč. upevňovacího rámu. Sef= min.70%. Materiál tahokov s nátěrem.</t>
  </si>
  <si>
    <t>Spiro potrubí pozinkované ᴓ 355 mm, vč. 0 % tvarovek</t>
  </si>
  <si>
    <t>Zařízení č.7 – větrání dojírny a čekárny</t>
  </si>
  <si>
    <r>
      <t xml:space="preserve">Protidešťová žaluzie se sítem proti hmyzu, pozink/Al do potrubí o rozměrech 1250x1250 mm, Sef=1,13m2. </t>
    </r>
    <r>
      <rPr>
        <b/>
        <i/>
        <sz val="11"/>
        <color theme="1"/>
        <rFont val="Calibri"/>
        <family val="2"/>
        <charset val="238"/>
        <scheme val="minor"/>
      </rPr>
      <t>RAL dle požadavku investora.</t>
    </r>
  </si>
  <si>
    <t>Regulační klapka čtyřhranná, s přípravou pro servopohon, těsná do potrubí o rozměrech 1250x1250 mm.</t>
  </si>
  <si>
    <r>
      <t xml:space="preserve">Servopohon se zpětnou pružinou. Kroutící moment 15 Nm. U= 1x230VAC, P= 5 W. </t>
    </r>
    <r>
      <rPr>
        <i/>
        <sz val="11"/>
        <rFont val="Calibri"/>
        <family val="2"/>
        <charset val="238"/>
        <scheme val="minor"/>
      </rPr>
      <t>Konzultovat s profesí El. před objednáním.</t>
    </r>
  </si>
  <si>
    <t>Krycí mřížka d= 630 mm, vč. upevňovacího rámu. Sef= min.80%. Materiál tahokov s nátěrem.</t>
  </si>
  <si>
    <t>Spiro potrubí pozinkované ᴓ 630 mm, vč. 0 % tvarovek</t>
  </si>
  <si>
    <t>např. TCBB/4-630 L IP65</t>
  </si>
  <si>
    <t>Potrubní, axiální ventilátor s AC motorem o výkonu V= 13000 m3/h při dPext= 150 Pa. P=1707W,U=1x230VAC/50Hz. d= 630 mm. Lp= 70 dB(A) ve 2 m.</t>
  </si>
  <si>
    <t>Volná příruba d= 630 mm</t>
  </si>
  <si>
    <t>Pružná manžeta d= 630 mm</t>
  </si>
  <si>
    <t>Lešení do výšky 6 m</t>
  </si>
  <si>
    <t>Vypracování a předání provozního řádu</t>
  </si>
  <si>
    <t>do obvodu 5600 mm</t>
  </si>
  <si>
    <t>4.8</t>
  </si>
  <si>
    <t>4.9</t>
  </si>
  <si>
    <t>4.10</t>
  </si>
  <si>
    <t>7.1</t>
  </si>
  <si>
    <t>7.2</t>
  </si>
  <si>
    <t>7.3</t>
  </si>
  <si>
    <t>7.4</t>
  </si>
  <si>
    <t>7.5</t>
  </si>
  <si>
    <t>VÝKAZ VÝMĚR</t>
  </si>
  <si>
    <t>NOVOSTAVBA DOJÍRNY KUNÍN</t>
  </si>
  <si>
    <t>Veterinární univerzita Brno Školní zem. podnik Nový Jičín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</si>
</sst>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8" xfId="0" applyBorder="1" applyAlignment="1">
      <alignment wrapText="1"/>
    </xf>
    <xf numFmtId="0" fontId="0" fillId="0" borderId="0" xfId="0" applyAlignment="1">
      <alignment horizontal="center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5" fillId="2" borderId="23" xfId="0" applyFont="1" applyFill="1" applyBorder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7" fillId="2" borderId="31" xfId="0" applyFont="1" applyFill="1" applyBorder="1"/>
    <xf numFmtId="0" fontId="7" fillId="2" borderId="31" xfId="0" applyFont="1" applyFill="1" applyBorder="1" applyAlignment="1">
      <alignment horizontal="center"/>
    </xf>
    <xf numFmtId="164" fontId="7" fillId="2" borderId="31" xfId="0" applyNumberFormat="1" applyFont="1" applyFill="1" applyBorder="1"/>
    <xf numFmtId="0" fontId="8" fillId="2" borderId="23" xfId="0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/>
    <xf numFmtId="0" fontId="7" fillId="2" borderId="23" xfId="0" applyFont="1" applyFill="1" applyBorder="1"/>
    <xf numFmtId="0" fontId="7" fillId="2" borderId="23" xfId="0" applyFont="1" applyFill="1" applyBorder="1" applyAlignment="1">
      <alignment horizontal="center"/>
    </xf>
    <xf numFmtId="164" fontId="7" fillId="2" borderId="23" xfId="0" applyNumberFormat="1" applyFont="1" applyFill="1" applyBorder="1"/>
    <xf numFmtId="0" fontId="0" fillId="0" borderId="8" xfId="0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5" fillId="2" borderId="21" xfId="0" applyFont="1" applyFill="1" applyBorder="1"/>
    <xf numFmtId="0" fontId="5" fillId="2" borderId="22" xfId="0" applyFont="1" applyFill="1" applyBorder="1"/>
    <xf numFmtId="0" fontId="6" fillId="0" borderId="4" xfId="0" applyFont="1" applyBorder="1" applyAlignment="1">
      <alignment horizontal="center"/>
    </xf>
    <xf numFmtId="0" fontId="0" fillId="0" borderId="6" xfId="0" applyBorder="1"/>
    <xf numFmtId="0" fontId="7" fillId="2" borderId="18" xfId="0" applyFont="1" applyFill="1" applyBorder="1"/>
    <xf numFmtId="0" fontId="7" fillId="2" borderId="17" xfId="0" applyFont="1" applyFill="1" applyBorder="1"/>
    <xf numFmtId="49" fontId="6" fillId="0" borderId="19" xfId="0" applyNumberFormat="1" applyFont="1" applyBorder="1" applyAlignment="1">
      <alignment horizontal="center"/>
    </xf>
    <xf numFmtId="0" fontId="0" fillId="0" borderId="26" xfId="0" applyBorder="1"/>
    <xf numFmtId="0" fontId="7" fillId="2" borderId="32" xfId="0" applyFont="1" applyFill="1" applyBorder="1"/>
    <xf numFmtId="0" fontId="7" fillId="2" borderId="36" xfId="0" applyFont="1" applyFill="1" applyBorder="1"/>
    <xf numFmtId="0" fontId="7" fillId="2" borderId="36" xfId="0" applyFont="1" applyFill="1" applyBorder="1" applyAlignment="1">
      <alignment horizontal="center"/>
    </xf>
    <xf numFmtId="164" fontId="7" fillId="2" borderId="36" xfId="0" applyNumberFormat="1" applyFont="1" applyFill="1" applyBorder="1"/>
    <xf numFmtId="0" fontId="7" fillId="2" borderId="43" xfId="0" applyFont="1" applyFill="1" applyBorder="1"/>
    <xf numFmtId="0" fontId="7" fillId="2" borderId="21" xfId="0" applyFont="1" applyFill="1" applyBorder="1"/>
    <xf numFmtId="0" fontId="7" fillId="2" borderId="22" xfId="0" applyFont="1" applyFill="1" applyBorder="1"/>
    <xf numFmtId="0" fontId="3" fillId="0" borderId="15" xfId="0" applyFont="1" applyBorder="1" applyAlignment="1">
      <alignment horizontal="left" vertical="center" wrapText="1"/>
    </xf>
    <xf numFmtId="164" fontId="7" fillId="2" borderId="31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7" fillId="2" borderId="23" xfId="0" applyFont="1" applyFill="1" applyBorder="1" applyAlignment="1">
      <alignment wrapText="1"/>
    </xf>
    <xf numFmtId="0" fontId="10" fillId="0" borderId="8" xfId="0" applyFont="1" applyBorder="1" applyAlignment="1">
      <alignment horizontal="center"/>
    </xf>
    <xf numFmtId="49" fontId="11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wrapText="1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wrapText="1"/>
    </xf>
    <xf numFmtId="0" fontId="12" fillId="0" borderId="0" xfId="0" applyFont="1"/>
    <xf numFmtId="0" fontId="12" fillId="0" borderId="11" xfId="0" applyFont="1" applyBorder="1" applyAlignment="1">
      <alignment wrapText="1"/>
    </xf>
    <xf numFmtId="0" fontId="12" fillId="0" borderId="8" xfId="0" applyFont="1" applyBorder="1"/>
    <xf numFmtId="164" fontId="12" fillId="0" borderId="8" xfId="0" applyNumberFormat="1" applyFont="1" applyBorder="1"/>
    <xf numFmtId="164" fontId="12" fillId="0" borderId="46" xfId="0" applyNumberFormat="1" applyFont="1" applyBorder="1"/>
    <xf numFmtId="164" fontId="0" fillId="0" borderId="46" xfId="0" applyNumberFormat="1" applyBorder="1"/>
    <xf numFmtId="2" fontId="12" fillId="0" borderId="10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5" fillId="2" borderId="23" xfId="0" applyFont="1" applyFill="1" applyBorder="1"/>
    <xf numFmtId="164" fontId="0" fillId="0" borderId="8" xfId="0" applyNumberFormat="1" applyBorder="1"/>
    <xf numFmtId="0" fontId="0" fillId="0" borderId="9" xfId="0" applyBorder="1" applyAlignment="1">
      <alignment wrapText="1"/>
    </xf>
    <xf numFmtId="0" fontId="8" fillId="2" borderId="23" xfId="0" applyFont="1" applyFill="1" applyBorder="1" applyAlignment="1">
      <alignment wrapText="1"/>
    </xf>
    <xf numFmtId="0" fontId="5" fillId="2" borderId="22" xfId="0" applyFont="1" applyFill="1" applyBorder="1" applyAlignment="1">
      <alignment wrapText="1"/>
    </xf>
    <xf numFmtId="0" fontId="8" fillId="2" borderId="22" xfId="0" applyFont="1" applyFill="1" applyBorder="1" applyAlignment="1">
      <alignment wrapText="1"/>
    </xf>
    <xf numFmtId="0" fontId="0" fillId="0" borderId="8" xfId="0" applyBorder="1"/>
    <xf numFmtId="0" fontId="0" fillId="0" borderId="46" xfId="0" applyBorder="1"/>
    <xf numFmtId="0" fontId="16" fillId="2" borderId="23" xfId="0" applyFont="1" applyFill="1" applyBorder="1"/>
    <xf numFmtId="0" fontId="17" fillId="2" borderId="23" xfId="0" applyFont="1" applyFill="1" applyBorder="1"/>
    <xf numFmtId="49" fontId="11" fillId="0" borderId="47" xfId="0" applyNumberFormat="1" applyFont="1" applyBorder="1" applyAlignment="1">
      <alignment horizontal="center"/>
    </xf>
    <xf numFmtId="0" fontId="12" fillId="0" borderId="48" xfId="0" applyFont="1" applyBorder="1" applyAlignment="1">
      <alignment wrapText="1"/>
    </xf>
    <xf numFmtId="0" fontId="18" fillId="0" borderId="9" xfId="0" applyFont="1" applyBorder="1" applyAlignment="1">
      <alignment wrapText="1"/>
    </xf>
    <xf numFmtId="0" fontId="2" fillId="0" borderId="2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 wrapText="1" shrinkToFit="1"/>
    </xf>
    <xf numFmtId="49" fontId="3" fillId="0" borderId="33" xfId="0" applyNumberFormat="1" applyFont="1" applyBorder="1" applyAlignment="1">
      <alignment horizontal="center" vertical="center" wrapText="1" shrinkToFit="1"/>
    </xf>
    <xf numFmtId="49" fontId="3" fillId="0" borderId="19" xfId="0" applyNumberFormat="1" applyFont="1" applyBorder="1" applyAlignment="1">
      <alignment horizontal="center" vertical="center" wrapText="1" shrinkToFit="1"/>
    </xf>
    <xf numFmtId="49" fontId="3" fillId="0" borderId="37" xfId="0" applyNumberFormat="1" applyFont="1" applyBorder="1" applyAlignment="1">
      <alignment horizontal="center" vertical="center" wrapText="1" shrinkToFit="1"/>
    </xf>
    <xf numFmtId="49" fontId="3" fillId="0" borderId="45" xfId="0" applyNumberFormat="1" applyFont="1" applyBorder="1" applyAlignment="1">
      <alignment horizontal="center" vertical="center" wrapText="1" shrinkToFit="1"/>
    </xf>
    <xf numFmtId="49" fontId="3" fillId="0" borderId="34" xfId="0" applyNumberFormat="1" applyFont="1" applyBorder="1" applyAlignment="1">
      <alignment horizontal="center" vertical="center" wrapText="1" shrinkToFit="1"/>
    </xf>
    <xf numFmtId="0" fontId="1" fillId="0" borderId="3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3" fillId="0" borderId="30" xfId="0" applyFont="1" applyBorder="1" applyAlignment="1">
      <alignment horizontal="center" wrapText="1"/>
    </xf>
    <xf numFmtId="0" fontId="3" fillId="0" borderId="3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4" fillId="0" borderId="3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35"/>
  <sheetViews>
    <sheetView tabSelected="1" workbookViewId="0">
      <selection activeCell="L13" sqref="L13"/>
    </sheetView>
  </sheetViews>
  <sheetFormatPr defaultRowHeight="14.4" x14ac:dyDescent="0.3"/>
  <cols>
    <col min="1" max="1" width="13.109375" customWidth="1"/>
    <col min="2" max="2" width="61.44140625" customWidth="1"/>
    <col min="3" max="3" width="10.6640625" style="2" customWidth="1"/>
    <col min="4" max="4" width="9.109375" style="2"/>
    <col min="5" max="5" width="12.88671875" style="2" customWidth="1"/>
    <col min="6" max="6" width="11.6640625" customWidth="1"/>
    <col min="7" max="7" width="12.88671875" bestFit="1" customWidth="1"/>
    <col min="8" max="8" width="10.5546875" customWidth="1"/>
    <col min="11" max="11" width="15.33203125" customWidth="1"/>
    <col min="13" max="13" width="11.109375" customWidth="1"/>
    <col min="14" max="14" width="19.33203125" customWidth="1"/>
  </cols>
  <sheetData>
    <row r="1" spans="1:8" ht="18" thickBot="1" x14ac:dyDescent="0.35">
      <c r="A1" s="73" t="s">
        <v>112</v>
      </c>
      <c r="B1" s="74"/>
      <c r="C1" s="74"/>
      <c r="D1" s="74"/>
      <c r="E1" s="74"/>
      <c r="F1" s="74"/>
      <c r="G1" s="74"/>
      <c r="H1" s="75"/>
    </row>
    <row r="2" spans="1:8" x14ac:dyDescent="0.3">
      <c r="A2" s="3" t="s">
        <v>0</v>
      </c>
      <c r="B2" s="43" t="s">
        <v>113</v>
      </c>
      <c r="C2" s="76"/>
      <c r="D2" s="77"/>
      <c r="E2" s="77"/>
      <c r="F2" s="77"/>
      <c r="G2" s="77"/>
      <c r="H2" s="78"/>
    </row>
    <row r="3" spans="1:8" x14ac:dyDescent="0.3">
      <c r="A3" s="4" t="s">
        <v>1</v>
      </c>
      <c r="B3" s="11" t="s">
        <v>114</v>
      </c>
      <c r="C3" s="79"/>
      <c r="D3" s="80"/>
      <c r="E3" s="80"/>
      <c r="F3" s="80"/>
      <c r="G3" s="80"/>
      <c r="H3" s="81"/>
    </row>
    <row r="4" spans="1:8" ht="26.4" x14ac:dyDescent="0.3">
      <c r="A4" s="5" t="s">
        <v>2</v>
      </c>
      <c r="B4" s="11" t="s">
        <v>72</v>
      </c>
      <c r="C4" s="82"/>
      <c r="D4" s="83"/>
      <c r="E4" s="83"/>
      <c r="F4" s="83"/>
      <c r="G4" s="83"/>
      <c r="H4" s="84"/>
    </row>
    <row r="5" spans="1:8" ht="15" customHeight="1" x14ac:dyDescent="0.3">
      <c r="A5" s="85"/>
      <c r="B5" s="86"/>
      <c r="C5" s="91" t="s">
        <v>3</v>
      </c>
      <c r="D5" s="92"/>
      <c r="E5" s="92"/>
      <c r="F5" s="93"/>
      <c r="G5" s="94" t="s">
        <v>4</v>
      </c>
      <c r="H5" s="95"/>
    </row>
    <row r="6" spans="1:8" ht="15" customHeight="1" x14ac:dyDescent="0.3">
      <c r="A6" s="87"/>
      <c r="B6" s="88"/>
      <c r="C6" s="96" t="s">
        <v>5</v>
      </c>
      <c r="D6" s="97"/>
      <c r="E6" s="97"/>
      <c r="F6" s="98"/>
      <c r="G6" s="99" t="s">
        <v>4</v>
      </c>
      <c r="H6" s="100"/>
    </row>
    <row r="7" spans="1:8" ht="15.75" customHeight="1" thickBot="1" x14ac:dyDescent="0.35">
      <c r="A7" s="89"/>
      <c r="B7" s="90"/>
      <c r="C7" s="101"/>
      <c r="D7" s="101"/>
      <c r="E7" s="101"/>
      <c r="F7" s="101"/>
      <c r="G7" s="101"/>
      <c r="H7" s="102"/>
    </row>
    <row r="8" spans="1:8" ht="29.4" thickBot="1" x14ac:dyDescent="0.35">
      <c r="A8" s="6" t="s">
        <v>6</v>
      </c>
      <c r="B8" s="7" t="s">
        <v>7</v>
      </c>
      <c r="C8" s="7" t="s">
        <v>8</v>
      </c>
      <c r="D8" s="8" t="s">
        <v>9</v>
      </c>
      <c r="E8" s="9" t="s">
        <v>10</v>
      </c>
      <c r="F8" s="9" t="s">
        <v>11</v>
      </c>
      <c r="G8" s="9" t="s">
        <v>12</v>
      </c>
      <c r="H8" s="10" t="s">
        <v>13</v>
      </c>
    </row>
    <row r="9" spans="1:8" ht="15" thickBot="1" x14ac:dyDescent="0.35">
      <c r="A9" s="28"/>
      <c r="B9" s="19" t="str">
        <f>VZT!B8</f>
        <v>Zařízení č.4 – větrání skladů v 1.NP</v>
      </c>
      <c r="C9" s="15"/>
      <c r="D9" s="15"/>
      <c r="E9" s="15"/>
      <c r="F9" s="12"/>
      <c r="G9" s="12"/>
      <c r="H9" s="29"/>
    </row>
    <row r="10" spans="1:8" x14ac:dyDescent="0.3">
      <c r="A10" s="30"/>
      <c r="B10" s="20" t="s">
        <v>14</v>
      </c>
      <c r="C10" s="21" t="s">
        <v>15</v>
      </c>
      <c r="D10" s="21">
        <v>1</v>
      </c>
      <c r="E10" s="22">
        <f>VZT!F41</f>
        <v>0</v>
      </c>
      <c r="F10" s="22">
        <f>VZT!H41</f>
        <v>0</v>
      </c>
      <c r="G10" s="22">
        <f>F10+E10</f>
        <v>0</v>
      </c>
      <c r="H10" s="31"/>
    </row>
    <row r="11" spans="1:8" ht="15" thickBot="1" x14ac:dyDescent="0.35">
      <c r="A11" s="32"/>
      <c r="B11" s="16" t="s">
        <v>16</v>
      </c>
      <c r="C11" s="17"/>
      <c r="D11" s="17"/>
      <c r="E11" s="17"/>
      <c r="F11" s="18"/>
      <c r="G11" s="18">
        <f>G10</f>
        <v>0</v>
      </c>
      <c r="H11" s="33"/>
    </row>
    <row r="12" spans="1:8" ht="15" thickBot="1" x14ac:dyDescent="0.35">
      <c r="A12" s="28"/>
      <c r="B12" s="19" t="str">
        <f>VZT!B42</f>
        <v>Zařízení č.5 – větrání technických místností</v>
      </c>
      <c r="C12" s="15"/>
      <c r="D12" s="15"/>
      <c r="E12" s="15"/>
      <c r="F12" s="12"/>
      <c r="G12" s="12"/>
      <c r="H12" s="29"/>
    </row>
    <row r="13" spans="1:8" x14ac:dyDescent="0.3">
      <c r="A13" s="30"/>
      <c r="B13" s="20" t="s">
        <v>14</v>
      </c>
      <c r="C13" s="21" t="s">
        <v>15</v>
      </c>
      <c r="D13" s="21">
        <v>1</v>
      </c>
      <c r="E13" s="22">
        <f>VZT!F62</f>
        <v>0</v>
      </c>
      <c r="F13" s="22">
        <f>VZT!H62</f>
        <v>0</v>
      </c>
      <c r="G13" s="22">
        <f>F13+E13</f>
        <v>0</v>
      </c>
      <c r="H13" s="31"/>
    </row>
    <row r="14" spans="1:8" ht="15" thickBot="1" x14ac:dyDescent="0.35">
      <c r="A14" s="32"/>
      <c r="B14" s="16" t="s">
        <v>16</v>
      </c>
      <c r="C14" s="17"/>
      <c r="D14" s="17"/>
      <c r="E14" s="17"/>
      <c r="F14" s="18"/>
      <c r="G14" s="18">
        <f>G13</f>
        <v>0</v>
      </c>
      <c r="H14" s="33"/>
    </row>
    <row r="15" spans="1:8" ht="15" thickBot="1" x14ac:dyDescent="0.35">
      <c r="A15" s="28"/>
      <c r="B15" s="19" t="str">
        <f>VZT!B63</f>
        <v>Zařízení č.7 – větrání dojírny a čekárny</v>
      </c>
      <c r="C15" s="15"/>
      <c r="D15" s="15"/>
      <c r="E15" s="15"/>
      <c r="F15" s="12"/>
      <c r="G15" s="12"/>
      <c r="H15" s="29"/>
    </row>
    <row r="16" spans="1:8" x14ac:dyDescent="0.3">
      <c r="A16" s="30"/>
      <c r="B16" s="20" t="s">
        <v>14</v>
      </c>
      <c r="C16" s="21" t="s">
        <v>15</v>
      </c>
      <c r="D16" s="21">
        <v>1</v>
      </c>
      <c r="E16" s="22">
        <f>VZT!F84</f>
        <v>0</v>
      </c>
      <c r="F16" s="22">
        <f>VZT!H84</f>
        <v>0</v>
      </c>
      <c r="G16" s="22">
        <f>F16+E16</f>
        <v>0</v>
      </c>
      <c r="H16" s="31"/>
    </row>
    <row r="17" spans="1:8" ht="15" thickBot="1" x14ac:dyDescent="0.35">
      <c r="A17" s="32"/>
      <c r="B17" s="16" t="s">
        <v>16</v>
      </c>
      <c r="C17" s="17"/>
      <c r="D17" s="17"/>
      <c r="E17" s="17"/>
      <c r="F17" s="18"/>
      <c r="G17" s="18">
        <f>G16</f>
        <v>0</v>
      </c>
      <c r="H17" s="33"/>
    </row>
    <row r="18" spans="1:8" ht="15" thickBot="1" x14ac:dyDescent="0.35">
      <c r="A18" s="28"/>
      <c r="B18" s="19" t="str">
        <f>VZT!B85</f>
        <v>Společné položky</v>
      </c>
      <c r="C18" s="15"/>
      <c r="D18" s="15"/>
      <c r="E18" s="15"/>
      <c r="F18" s="12"/>
      <c r="G18" s="12"/>
      <c r="H18" s="29"/>
    </row>
    <row r="19" spans="1:8" x14ac:dyDescent="0.3">
      <c r="A19" s="30"/>
      <c r="B19" s="20" t="s">
        <v>14</v>
      </c>
      <c r="C19" s="21" t="s">
        <v>15</v>
      </c>
      <c r="D19" s="21">
        <v>1</v>
      </c>
      <c r="E19" s="22">
        <f>VZT!F101</f>
        <v>0</v>
      </c>
      <c r="F19" s="22">
        <f>VZT!H101</f>
        <v>0</v>
      </c>
      <c r="G19" s="22">
        <f>F19+E19</f>
        <v>0</v>
      </c>
      <c r="H19" s="31"/>
    </row>
    <row r="20" spans="1:8" x14ac:dyDescent="0.3">
      <c r="A20" s="32"/>
      <c r="B20" s="16" t="s">
        <v>16</v>
      </c>
      <c r="C20" s="17"/>
      <c r="D20" s="17"/>
      <c r="E20" s="17"/>
      <c r="F20" s="18"/>
      <c r="G20" s="18">
        <f>G19</f>
        <v>0</v>
      </c>
      <c r="H20" s="33"/>
    </row>
    <row r="21" spans="1:8" x14ac:dyDescent="0.3">
      <c r="A21" s="34"/>
      <c r="H21" s="35"/>
    </row>
    <row r="22" spans="1:8" x14ac:dyDescent="0.3">
      <c r="A22" s="32"/>
      <c r="B22" s="16" t="s">
        <v>17</v>
      </c>
      <c r="C22" s="17"/>
      <c r="D22" s="17"/>
      <c r="E22" s="44"/>
      <c r="F22" s="18"/>
      <c r="G22" s="18">
        <f>G20+G17+G14+G11</f>
        <v>0</v>
      </c>
      <c r="H22" s="33"/>
    </row>
    <row r="23" spans="1:8" ht="15" thickBot="1" x14ac:dyDescent="0.35">
      <c r="A23" s="36" t="s">
        <v>18</v>
      </c>
      <c r="B23" s="37" t="s">
        <v>19</v>
      </c>
      <c r="C23" s="38"/>
      <c r="D23" s="38"/>
      <c r="E23" s="38"/>
      <c r="F23" s="39"/>
      <c r="G23" s="39">
        <f>G22*0.21</f>
        <v>0</v>
      </c>
      <c r="H23" s="40"/>
    </row>
    <row r="24" spans="1:8" ht="15" thickBot="1" x14ac:dyDescent="0.35">
      <c r="A24" s="41"/>
      <c r="B24" s="23" t="s">
        <v>20</v>
      </c>
      <c r="C24" s="24"/>
      <c r="D24" s="24"/>
      <c r="E24" s="24"/>
      <c r="F24" s="25"/>
      <c r="G24" s="25">
        <f>SUM(G22:G23)</f>
        <v>0</v>
      </c>
      <c r="H24" s="42"/>
    </row>
    <row r="25" spans="1:8" x14ac:dyDescent="0.3">
      <c r="A25" s="14"/>
    </row>
    <row r="26" spans="1:8" x14ac:dyDescent="0.3">
      <c r="A26" s="13"/>
    </row>
    <row r="27" spans="1:8" x14ac:dyDescent="0.3">
      <c r="A27" s="13"/>
    </row>
    <row r="28" spans="1:8" x14ac:dyDescent="0.3">
      <c r="A28" s="13"/>
    </row>
    <row r="29" spans="1:8" x14ac:dyDescent="0.3">
      <c r="A29" s="13"/>
    </row>
    <row r="30" spans="1:8" x14ac:dyDescent="0.3">
      <c r="A30" s="13"/>
    </row>
    <row r="31" spans="1:8" x14ac:dyDescent="0.3">
      <c r="A31" s="13"/>
    </row>
    <row r="32" spans="1:8" x14ac:dyDescent="0.3">
      <c r="A32" s="13"/>
    </row>
    <row r="33" spans="1:1" x14ac:dyDescent="0.3">
      <c r="A33" s="13"/>
    </row>
    <row r="34" spans="1:1" x14ac:dyDescent="0.3">
      <c r="A34" s="13"/>
    </row>
    <row r="35" spans="1:1" x14ac:dyDescent="0.3">
      <c r="A35" s="13"/>
    </row>
  </sheetData>
  <mergeCells count="8">
    <mergeCell ref="A1:H1"/>
    <mergeCell ref="C2:H4"/>
    <mergeCell ref="A5:B7"/>
    <mergeCell ref="C5:F5"/>
    <mergeCell ref="G5:H5"/>
    <mergeCell ref="C6:F6"/>
    <mergeCell ref="G6:H6"/>
    <mergeCell ref="C7:H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I101"/>
  <sheetViews>
    <sheetView zoomScale="85" zoomScaleNormal="85" workbookViewId="0">
      <pane ySplit="7" topLeftCell="A8" activePane="bottomLeft" state="frozen"/>
      <selection pane="bottomLeft" activeCell="N11" sqref="N11"/>
    </sheetView>
  </sheetViews>
  <sheetFormatPr defaultRowHeight="14.4" outlineLevelRow="1" x14ac:dyDescent="0.3"/>
  <cols>
    <col min="1" max="1" width="12.33203125" customWidth="1"/>
    <col min="2" max="2" width="59.88671875" style="45" customWidth="1"/>
    <col min="3" max="3" width="8.33203125" style="2" customWidth="1"/>
    <col min="4" max="4" width="8.44140625" style="2" customWidth="1"/>
    <col min="5" max="5" width="11.6640625" style="52" customWidth="1"/>
    <col min="6" max="6" width="14.109375" style="52" customWidth="1"/>
    <col min="7" max="7" width="11.88671875" style="52" customWidth="1"/>
    <col min="8" max="8" width="12.109375" style="52" customWidth="1"/>
    <col min="9" max="9" width="14.44140625" style="52" customWidth="1"/>
  </cols>
  <sheetData>
    <row r="1" spans="1:9" ht="18.75" customHeight="1" outlineLevel="1" thickBot="1" x14ac:dyDescent="0.35">
      <c r="A1" s="73" t="s">
        <v>112</v>
      </c>
      <c r="B1" s="74"/>
      <c r="C1" s="74"/>
      <c r="D1" s="74"/>
      <c r="E1" s="74"/>
      <c r="F1" s="74"/>
      <c r="G1" s="74"/>
      <c r="H1" s="74"/>
      <c r="I1" s="75"/>
    </row>
    <row r="2" spans="1:9" outlineLevel="1" x14ac:dyDescent="0.3">
      <c r="A2" s="3" t="s">
        <v>0</v>
      </c>
      <c r="B2" s="43" t="s">
        <v>113</v>
      </c>
      <c r="C2" s="76"/>
      <c r="D2" s="77"/>
      <c r="E2" s="77"/>
      <c r="F2" s="77"/>
      <c r="G2" s="77"/>
      <c r="H2" s="77"/>
      <c r="I2" s="78"/>
    </row>
    <row r="3" spans="1:9" outlineLevel="1" x14ac:dyDescent="0.3">
      <c r="A3" s="4" t="s">
        <v>1</v>
      </c>
      <c r="B3" s="11" t="s">
        <v>114</v>
      </c>
      <c r="C3" s="79"/>
      <c r="D3" s="80"/>
      <c r="E3" s="80"/>
      <c r="F3" s="80"/>
      <c r="G3" s="80"/>
      <c r="H3" s="80"/>
      <c r="I3" s="81"/>
    </row>
    <row r="4" spans="1:9" ht="26.4" outlineLevel="1" x14ac:dyDescent="0.3">
      <c r="A4" s="5" t="s">
        <v>2</v>
      </c>
      <c r="B4" s="11" t="s">
        <v>72</v>
      </c>
      <c r="C4" s="82"/>
      <c r="D4" s="83"/>
      <c r="E4" s="83"/>
      <c r="F4" s="83"/>
      <c r="G4" s="83"/>
      <c r="H4" s="83"/>
      <c r="I4" s="84"/>
    </row>
    <row r="5" spans="1:9" ht="15" customHeight="1" outlineLevel="1" x14ac:dyDescent="0.3">
      <c r="A5" s="85"/>
      <c r="B5" s="86"/>
      <c r="C5" s="103" t="s">
        <v>3</v>
      </c>
      <c r="D5" s="104"/>
      <c r="E5" s="105"/>
      <c r="F5" s="106" t="s">
        <v>4</v>
      </c>
      <c r="G5" s="107"/>
      <c r="H5" s="107"/>
      <c r="I5" s="108"/>
    </row>
    <row r="6" spans="1:9" ht="15" customHeight="1" outlineLevel="1" thickBot="1" x14ac:dyDescent="0.35">
      <c r="A6" s="87"/>
      <c r="B6" s="88"/>
      <c r="C6" s="103" t="s">
        <v>5</v>
      </c>
      <c r="D6" s="104"/>
      <c r="E6" s="105"/>
      <c r="F6" s="106" t="s">
        <v>4</v>
      </c>
      <c r="G6" s="107"/>
      <c r="H6" s="107"/>
      <c r="I6" s="108"/>
    </row>
    <row r="7" spans="1:9" ht="43.8" thickBot="1" x14ac:dyDescent="0.35">
      <c r="A7" s="6" t="s">
        <v>6</v>
      </c>
      <c r="B7" s="7" t="s">
        <v>7</v>
      </c>
      <c r="C7" s="7" t="s">
        <v>8</v>
      </c>
      <c r="D7" s="8" t="s">
        <v>9</v>
      </c>
      <c r="E7" s="58" t="s">
        <v>21</v>
      </c>
      <c r="F7" s="58" t="s">
        <v>22</v>
      </c>
      <c r="G7" s="58" t="s">
        <v>23</v>
      </c>
      <c r="H7" s="58" t="s">
        <v>24</v>
      </c>
      <c r="I7" s="59" t="s">
        <v>13</v>
      </c>
    </row>
    <row r="8" spans="1:9" ht="15" thickBot="1" x14ac:dyDescent="0.35">
      <c r="A8" s="28"/>
      <c r="B8" s="63" t="s">
        <v>76</v>
      </c>
      <c r="C8" s="19"/>
      <c r="D8" s="19"/>
      <c r="E8" s="69"/>
      <c r="F8" s="19"/>
      <c r="G8" s="19"/>
      <c r="H8" s="19"/>
      <c r="I8" s="65"/>
    </row>
    <row r="9" spans="1:9" x14ac:dyDescent="0.3">
      <c r="A9" s="27"/>
      <c r="B9" s="1"/>
      <c r="C9" s="26"/>
      <c r="D9" s="26"/>
      <c r="E9" s="55"/>
      <c r="F9" s="61"/>
      <c r="G9" s="57"/>
      <c r="H9" s="57"/>
      <c r="I9" s="62"/>
    </row>
    <row r="10" spans="1:9" ht="43.2" x14ac:dyDescent="0.3">
      <c r="A10" s="27" t="s">
        <v>57</v>
      </c>
      <c r="B10" s="1" t="s">
        <v>77</v>
      </c>
      <c r="C10" s="26" t="s">
        <v>25</v>
      </c>
      <c r="D10" s="26">
        <v>2</v>
      </c>
      <c r="E10" s="55">
        <v>0</v>
      </c>
      <c r="F10" s="61">
        <f>E10*D10</f>
        <v>0</v>
      </c>
      <c r="G10" s="56">
        <v>0</v>
      </c>
      <c r="H10" s="57">
        <f>G10*D10</f>
        <v>0</v>
      </c>
      <c r="I10" s="62" t="s">
        <v>85</v>
      </c>
    </row>
    <row r="11" spans="1:9" s="52" customFormat="1" x14ac:dyDescent="0.3">
      <c r="A11" s="70"/>
      <c r="B11" s="71" t="s">
        <v>71</v>
      </c>
      <c r="C11" s="50" t="s">
        <v>25</v>
      </c>
      <c r="D11" s="50">
        <v>2</v>
      </c>
      <c r="E11" s="55">
        <v>0</v>
      </c>
      <c r="F11" s="55">
        <f>E11*D11</f>
        <v>0</v>
      </c>
      <c r="G11" s="56">
        <v>0</v>
      </c>
      <c r="H11" s="56">
        <f>G11*D11</f>
        <v>0</v>
      </c>
      <c r="I11" s="51"/>
    </row>
    <row r="12" spans="1:9" s="52" customFormat="1" x14ac:dyDescent="0.3">
      <c r="A12" s="48"/>
      <c r="B12" s="49"/>
      <c r="C12" s="50"/>
      <c r="D12" s="50"/>
      <c r="E12" s="55"/>
      <c r="F12" s="55"/>
      <c r="G12" s="56"/>
      <c r="H12" s="56"/>
      <c r="I12" s="51"/>
    </row>
    <row r="13" spans="1:9" s="52" customFormat="1" x14ac:dyDescent="0.3">
      <c r="A13" s="48" t="s">
        <v>58</v>
      </c>
      <c r="B13" s="49" t="s">
        <v>69</v>
      </c>
      <c r="C13" s="50" t="s">
        <v>25</v>
      </c>
      <c r="D13" s="50">
        <v>2</v>
      </c>
      <c r="E13" s="55">
        <v>0</v>
      </c>
      <c r="F13" s="55">
        <f>E13*D13</f>
        <v>0</v>
      </c>
      <c r="G13" s="56">
        <v>0</v>
      </c>
      <c r="H13" s="56">
        <f>G13*D13</f>
        <v>0</v>
      </c>
      <c r="I13" s="51"/>
    </row>
    <row r="14" spans="1:9" x14ac:dyDescent="0.3">
      <c r="A14" s="27"/>
      <c r="B14" s="1"/>
      <c r="C14" s="26"/>
      <c r="D14" s="26"/>
      <c r="E14" s="55"/>
      <c r="F14" s="61"/>
      <c r="G14" s="57"/>
      <c r="H14" s="57"/>
      <c r="I14" s="62"/>
    </row>
    <row r="15" spans="1:9" ht="28.8" x14ac:dyDescent="0.3">
      <c r="A15" s="27" t="s">
        <v>60</v>
      </c>
      <c r="B15" s="1" t="s">
        <v>70</v>
      </c>
      <c r="C15" s="26" t="s">
        <v>25</v>
      </c>
      <c r="D15" s="26">
        <v>2</v>
      </c>
      <c r="E15" s="55">
        <v>0</v>
      </c>
      <c r="F15" s="61">
        <f>E15*D15</f>
        <v>0</v>
      </c>
      <c r="G15" s="56">
        <v>0</v>
      </c>
      <c r="H15" s="57">
        <f>G15*D15</f>
        <v>0</v>
      </c>
      <c r="I15" s="62"/>
    </row>
    <row r="16" spans="1:9" x14ac:dyDescent="0.3">
      <c r="A16" s="27"/>
      <c r="B16" s="1"/>
      <c r="C16" s="26"/>
      <c r="D16" s="26"/>
      <c r="E16" s="55"/>
      <c r="F16" s="61"/>
      <c r="G16" s="57"/>
      <c r="H16" s="57"/>
      <c r="I16" s="62"/>
    </row>
    <row r="17" spans="1:9" ht="28.8" x14ac:dyDescent="0.3">
      <c r="A17" s="27" t="s">
        <v>56</v>
      </c>
      <c r="B17" s="1" t="s">
        <v>73</v>
      </c>
      <c r="C17" s="26" t="s">
        <v>25</v>
      </c>
      <c r="D17" s="26">
        <v>2</v>
      </c>
      <c r="E17" s="55">
        <v>0</v>
      </c>
      <c r="F17" s="61">
        <f>E17*D17</f>
        <v>0</v>
      </c>
      <c r="G17" s="56">
        <v>0</v>
      </c>
      <c r="H17" s="57">
        <f>G17*D17</f>
        <v>0</v>
      </c>
      <c r="I17" s="62" t="s">
        <v>47</v>
      </c>
    </row>
    <row r="18" spans="1:9" x14ac:dyDescent="0.3">
      <c r="A18" s="27"/>
      <c r="B18" s="1"/>
      <c r="C18" s="26"/>
      <c r="D18" s="26"/>
      <c r="E18" s="55"/>
      <c r="F18" s="61"/>
      <c r="G18" s="57"/>
      <c r="H18" s="57"/>
      <c r="I18" s="62"/>
    </row>
    <row r="19" spans="1:9" ht="28.8" x14ac:dyDescent="0.3">
      <c r="A19" s="27" t="s">
        <v>59</v>
      </c>
      <c r="B19" s="1" t="s">
        <v>74</v>
      </c>
      <c r="C19" s="26" t="s">
        <v>25</v>
      </c>
      <c r="D19" s="26">
        <v>1</v>
      </c>
      <c r="E19" s="55">
        <v>0</v>
      </c>
      <c r="F19" s="61">
        <f>E19*D19</f>
        <v>0</v>
      </c>
      <c r="G19" s="56">
        <v>0</v>
      </c>
      <c r="H19" s="57">
        <f>G19*D19</f>
        <v>0</v>
      </c>
      <c r="I19" s="62"/>
    </row>
    <row r="20" spans="1:9" ht="28.8" x14ac:dyDescent="0.3">
      <c r="A20" s="27" t="s">
        <v>62</v>
      </c>
      <c r="B20" s="1" t="s">
        <v>78</v>
      </c>
      <c r="C20" s="26" t="s">
        <v>25</v>
      </c>
      <c r="D20" s="26">
        <v>4</v>
      </c>
      <c r="E20" s="55">
        <v>0</v>
      </c>
      <c r="F20" s="61">
        <f>E20*D20</f>
        <v>0</v>
      </c>
      <c r="G20" s="56">
        <v>0</v>
      </c>
      <c r="H20" s="57">
        <f>G20*D20</f>
        <v>0</v>
      </c>
      <c r="I20" s="62"/>
    </row>
    <row r="21" spans="1:9" x14ac:dyDescent="0.3">
      <c r="A21" s="27"/>
      <c r="B21" s="1"/>
      <c r="C21" s="26"/>
      <c r="D21" s="26"/>
      <c r="E21" s="55"/>
      <c r="F21" s="55"/>
      <c r="G21" s="56"/>
      <c r="H21" s="56"/>
      <c r="I21" s="51"/>
    </row>
    <row r="22" spans="1:9" s="52" customFormat="1" ht="28.8" x14ac:dyDescent="0.3">
      <c r="A22" s="48" t="s">
        <v>75</v>
      </c>
      <c r="B22" s="49" t="s">
        <v>51</v>
      </c>
      <c r="C22" s="50" t="s">
        <v>25</v>
      </c>
      <c r="D22" s="50">
        <v>2</v>
      </c>
      <c r="E22" s="55">
        <v>0</v>
      </c>
      <c r="F22" s="55">
        <f>E22*D22</f>
        <v>0</v>
      </c>
      <c r="G22" s="56">
        <v>0</v>
      </c>
      <c r="H22" s="56">
        <f>G22*D22</f>
        <v>0</v>
      </c>
      <c r="I22" s="51"/>
    </row>
    <row r="23" spans="1:9" s="52" customFormat="1" x14ac:dyDescent="0.3">
      <c r="A23" s="48"/>
      <c r="B23" s="49"/>
      <c r="C23" s="50"/>
      <c r="D23" s="50"/>
      <c r="E23" s="55"/>
      <c r="F23" s="55"/>
      <c r="G23" s="56"/>
      <c r="H23" s="56"/>
      <c r="I23" s="51"/>
    </row>
    <row r="24" spans="1:9" ht="28.8" x14ac:dyDescent="0.3">
      <c r="A24" s="27" t="s">
        <v>104</v>
      </c>
      <c r="B24" s="49" t="s">
        <v>79</v>
      </c>
      <c r="C24" s="26" t="s">
        <v>25</v>
      </c>
      <c r="D24" s="26">
        <v>1</v>
      </c>
      <c r="E24" s="55">
        <v>0</v>
      </c>
      <c r="F24" s="61">
        <f>E24*D24</f>
        <v>0</v>
      </c>
      <c r="G24" s="56">
        <v>0</v>
      </c>
      <c r="H24" s="57">
        <f t="shared" ref="H24:H25" si="0">G24*D24</f>
        <v>0</v>
      </c>
      <c r="I24" s="62"/>
    </row>
    <row r="25" spans="1:9" s="52" customFormat="1" ht="28.8" x14ac:dyDescent="0.3">
      <c r="A25" s="48" t="s">
        <v>105</v>
      </c>
      <c r="B25" s="49" t="s">
        <v>80</v>
      </c>
      <c r="C25" s="50" t="s">
        <v>25</v>
      </c>
      <c r="D25" s="50">
        <v>1</v>
      </c>
      <c r="E25" s="55">
        <v>0</v>
      </c>
      <c r="F25" s="55">
        <f t="shared" ref="F25" si="1">E25*D25</f>
        <v>0</v>
      </c>
      <c r="G25" s="56">
        <v>0</v>
      </c>
      <c r="H25" s="56">
        <f t="shared" si="0"/>
        <v>0</v>
      </c>
      <c r="I25" s="51"/>
    </row>
    <row r="26" spans="1:9" ht="28.8" x14ac:dyDescent="0.3">
      <c r="A26" s="27" t="s">
        <v>106</v>
      </c>
      <c r="B26" s="49" t="s">
        <v>81</v>
      </c>
      <c r="C26" s="26" t="s">
        <v>25</v>
      </c>
      <c r="D26" s="26">
        <v>2</v>
      </c>
      <c r="E26" s="55">
        <v>0</v>
      </c>
      <c r="F26" s="61">
        <f>E26*D26</f>
        <v>0</v>
      </c>
      <c r="G26" s="56">
        <v>0</v>
      </c>
      <c r="H26" s="57">
        <f>G26*D26</f>
        <v>0</v>
      </c>
      <c r="I26" s="62"/>
    </row>
    <row r="27" spans="1:9" x14ac:dyDescent="0.3">
      <c r="A27" s="27"/>
      <c r="B27" s="1"/>
      <c r="C27" s="26"/>
      <c r="D27" s="26"/>
      <c r="E27" s="61"/>
      <c r="F27" s="61"/>
      <c r="G27" s="57"/>
      <c r="H27" s="57"/>
      <c r="I27" s="62"/>
    </row>
    <row r="28" spans="1:9" s="52" customFormat="1" x14ac:dyDescent="0.3">
      <c r="A28" s="48"/>
      <c r="B28" s="49" t="s">
        <v>45</v>
      </c>
      <c r="C28" s="50"/>
      <c r="D28" s="47"/>
      <c r="E28" s="55"/>
      <c r="F28" s="55"/>
      <c r="G28" s="56"/>
      <c r="H28" s="56"/>
      <c r="I28" s="51"/>
    </row>
    <row r="29" spans="1:9" s="52" customFormat="1" ht="16.2" x14ac:dyDescent="0.3">
      <c r="A29" s="48"/>
      <c r="B29" s="53" t="s">
        <v>32</v>
      </c>
      <c r="C29" s="50" t="s">
        <v>27</v>
      </c>
      <c r="D29" s="50">
        <v>1</v>
      </c>
      <c r="E29" s="55">
        <v>0</v>
      </c>
      <c r="F29" s="55">
        <f t="shared" ref="F29" si="2">E29*D29</f>
        <v>0</v>
      </c>
      <c r="G29" s="56">
        <v>0</v>
      </c>
      <c r="H29" s="56">
        <f t="shared" ref="H29" si="3">G29*D29</f>
        <v>0</v>
      </c>
      <c r="I29" s="51"/>
    </row>
    <row r="30" spans="1:9" x14ac:dyDescent="0.3">
      <c r="A30" s="27"/>
      <c r="B30" s="1"/>
      <c r="C30" s="26"/>
      <c r="D30" s="47"/>
      <c r="E30" s="55"/>
      <c r="F30" s="61"/>
      <c r="G30" s="57"/>
      <c r="H30" s="57"/>
      <c r="I30" s="62"/>
    </row>
    <row r="31" spans="1:9" s="52" customFormat="1" ht="28.8" x14ac:dyDescent="0.3">
      <c r="A31" s="48"/>
      <c r="B31" s="49" t="s">
        <v>48</v>
      </c>
      <c r="C31" s="50"/>
      <c r="D31" s="47"/>
      <c r="E31" s="55"/>
      <c r="F31" s="55"/>
      <c r="G31" s="56"/>
      <c r="H31" s="56"/>
      <c r="I31" s="51"/>
    </row>
    <row r="32" spans="1:9" s="52" customFormat="1" x14ac:dyDescent="0.3">
      <c r="A32" s="48"/>
      <c r="B32" s="49" t="s">
        <v>68</v>
      </c>
      <c r="C32" s="50" t="s">
        <v>28</v>
      </c>
      <c r="D32" s="50">
        <v>2</v>
      </c>
      <c r="E32" s="55">
        <v>0</v>
      </c>
      <c r="F32" s="55">
        <f>E32*D32</f>
        <v>0</v>
      </c>
      <c r="G32" s="56">
        <v>0</v>
      </c>
      <c r="H32" s="56">
        <f>G32*D32</f>
        <v>0</v>
      </c>
      <c r="I32" s="51"/>
    </row>
    <row r="33" spans="1:9" s="52" customFormat="1" x14ac:dyDescent="0.3">
      <c r="A33" s="48"/>
      <c r="B33" s="49" t="s">
        <v>33</v>
      </c>
      <c r="C33" s="50" t="s">
        <v>28</v>
      </c>
      <c r="D33" s="50">
        <v>22.4</v>
      </c>
      <c r="E33" s="55">
        <v>0</v>
      </c>
      <c r="F33" s="55">
        <f>E33*D33</f>
        <v>0</v>
      </c>
      <c r="G33" s="56">
        <v>0</v>
      </c>
      <c r="H33" s="56">
        <f>G33*D33</f>
        <v>0</v>
      </c>
      <c r="I33" s="51"/>
    </row>
    <row r="34" spans="1:9" s="52" customFormat="1" x14ac:dyDescent="0.3">
      <c r="A34" s="48"/>
      <c r="B34" s="49" t="s">
        <v>44</v>
      </c>
      <c r="C34" s="50" t="s">
        <v>28</v>
      </c>
      <c r="D34" s="50">
        <v>1</v>
      </c>
      <c r="E34" s="55">
        <v>0</v>
      </c>
      <c r="F34" s="55">
        <f>E34*D34</f>
        <v>0</v>
      </c>
      <c r="G34" s="56">
        <v>0</v>
      </c>
      <c r="H34" s="56">
        <f>G34*D34</f>
        <v>0</v>
      </c>
      <c r="I34" s="51"/>
    </row>
    <row r="35" spans="1:9" s="52" customFormat="1" x14ac:dyDescent="0.3">
      <c r="A35" s="48"/>
      <c r="B35" s="49"/>
      <c r="C35" s="50"/>
      <c r="D35" s="47"/>
      <c r="E35" s="55"/>
      <c r="F35" s="55"/>
      <c r="G35" s="56"/>
      <c r="H35" s="56"/>
      <c r="I35" s="51"/>
    </row>
    <row r="36" spans="1:9" s="52" customFormat="1" ht="57.6" x14ac:dyDescent="0.3">
      <c r="A36" s="48"/>
      <c r="B36" s="49" t="s">
        <v>46</v>
      </c>
      <c r="C36" s="50" t="s">
        <v>27</v>
      </c>
      <c r="D36" s="50">
        <v>10.8</v>
      </c>
      <c r="E36" s="55">
        <v>0</v>
      </c>
      <c r="F36" s="55">
        <f>E36*D36</f>
        <v>0</v>
      </c>
      <c r="G36" s="56">
        <v>0</v>
      </c>
      <c r="H36" s="56">
        <f>G36*D36</f>
        <v>0</v>
      </c>
      <c r="I36" s="51"/>
    </row>
    <row r="37" spans="1:9" s="52" customFormat="1" x14ac:dyDescent="0.3">
      <c r="A37" s="48"/>
      <c r="B37" s="49"/>
      <c r="C37" s="50"/>
      <c r="D37" s="47"/>
      <c r="E37" s="55"/>
      <c r="F37" s="55"/>
      <c r="G37" s="56"/>
      <c r="H37" s="56"/>
      <c r="I37" s="51"/>
    </row>
    <row r="38" spans="1:9" s="52" customFormat="1" x14ac:dyDescent="0.3">
      <c r="A38" s="48"/>
      <c r="B38" s="49" t="s">
        <v>29</v>
      </c>
      <c r="C38" s="50" t="s">
        <v>30</v>
      </c>
      <c r="D38" s="50">
        <v>30</v>
      </c>
      <c r="E38" s="55">
        <v>0</v>
      </c>
      <c r="F38" s="55">
        <f>E38*D38</f>
        <v>0</v>
      </c>
      <c r="G38" s="56">
        <v>0</v>
      </c>
      <c r="H38" s="56">
        <f>G38*D38</f>
        <v>0</v>
      </c>
      <c r="I38" s="51"/>
    </row>
    <row r="39" spans="1:9" x14ac:dyDescent="0.3">
      <c r="A39" s="27"/>
      <c r="B39" s="49" t="s">
        <v>31</v>
      </c>
      <c r="C39" s="50" t="s">
        <v>25</v>
      </c>
      <c r="D39" s="50">
        <v>2</v>
      </c>
      <c r="E39" s="55">
        <v>0</v>
      </c>
      <c r="F39" s="55">
        <f>E39*D39</f>
        <v>0</v>
      </c>
      <c r="G39" s="56">
        <v>0</v>
      </c>
      <c r="H39" s="56">
        <f>G39*D39</f>
        <v>0</v>
      </c>
      <c r="I39" s="51"/>
    </row>
    <row r="40" spans="1:9" s="52" customFormat="1" ht="15" thickBot="1" x14ac:dyDescent="0.35">
      <c r="A40" s="48"/>
      <c r="B40" s="49"/>
      <c r="C40" s="50"/>
      <c r="D40" s="50"/>
      <c r="E40" s="55"/>
      <c r="F40" s="55"/>
      <c r="G40" s="56"/>
      <c r="H40" s="56"/>
      <c r="I40" s="51"/>
    </row>
    <row r="41" spans="1:9" ht="15" thickBot="1" x14ac:dyDescent="0.35">
      <c r="A41" s="28"/>
      <c r="B41" s="46" t="s">
        <v>49</v>
      </c>
      <c r="C41" s="24"/>
      <c r="D41" s="24"/>
      <c r="E41" s="68"/>
      <c r="F41" s="25">
        <f>SUM(F9:F40)</f>
        <v>0</v>
      </c>
      <c r="G41" s="25"/>
      <c r="H41" s="25">
        <f>SUM(H9:H40)</f>
        <v>0</v>
      </c>
      <c r="I41" s="64"/>
    </row>
    <row r="42" spans="1:9" ht="15" thickBot="1" x14ac:dyDescent="0.35">
      <c r="A42" s="28"/>
      <c r="B42" s="63" t="s">
        <v>82</v>
      </c>
      <c r="C42" s="15"/>
      <c r="D42" s="15"/>
      <c r="E42" s="60"/>
      <c r="F42" s="12"/>
      <c r="G42" s="12"/>
      <c r="H42" s="12"/>
      <c r="I42" s="64"/>
    </row>
    <row r="43" spans="1:9" ht="28.8" x14ac:dyDescent="0.3">
      <c r="A43" s="27" t="s">
        <v>61</v>
      </c>
      <c r="B43" s="1" t="s">
        <v>83</v>
      </c>
      <c r="C43" s="26" t="s">
        <v>25</v>
      </c>
      <c r="D43" s="26">
        <v>2</v>
      </c>
      <c r="E43" s="55">
        <v>0</v>
      </c>
      <c r="F43" s="61">
        <f t="shared" ref="F43:F45" si="4">E43*D43</f>
        <v>0</v>
      </c>
      <c r="G43" s="56">
        <v>0</v>
      </c>
      <c r="H43" s="57">
        <f t="shared" ref="H43:H45" si="5">G43*D43</f>
        <v>0</v>
      </c>
      <c r="I43" s="62" t="s">
        <v>84</v>
      </c>
    </row>
    <row r="44" spans="1:9" s="52" customFormat="1" x14ac:dyDescent="0.3">
      <c r="A44" s="70"/>
      <c r="B44" s="71" t="s">
        <v>71</v>
      </c>
      <c r="C44" s="50" t="s">
        <v>25</v>
      </c>
      <c r="D44" s="50">
        <v>2</v>
      </c>
      <c r="E44" s="55">
        <v>0</v>
      </c>
      <c r="F44" s="55">
        <f>E44*D44</f>
        <v>0</v>
      </c>
      <c r="G44" s="56">
        <v>0</v>
      </c>
      <c r="H44" s="56">
        <f>G44*D44</f>
        <v>0</v>
      </c>
      <c r="I44" s="51"/>
    </row>
    <row r="45" spans="1:9" ht="28.8" x14ac:dyDescent="0.3">
      <c r="A45" s="27" t="s">
        <v>63</v>
      </c>
      <c r="B45" s="1" t="s">
        <v>86</v>
      </c>
      <c r="C45" s="26" t="s">
        <v>25</v>
      </c>
      <c r="D45" s="26">
        <v>2</v>
      </c>
      <c r="E45" s="55">
        <v>0</v>
      </c>
      <c r="F45" s="61">
        <f t="shared" si="4"/>
        <v>0</v>
      </c>
      <c r="G45" s="56">
        <v>0</v>
      </c>
      <c r="H45" s="57">
        <f t="shared" si="5"/>
        <v>0</v>
      </c>
      <c r="I45" s="72"/>
    </row>
    <row r="46" spans="1:9" s="52" customFormat="1" x14ac:dyDescent="0.3">
      <c r="A46" s="48"/>
      <c r="B46" s="49"/>
      <c r="C46" s="50"/>
      <c r="D46" s="50"/>
      <c r="E46" s="55"/>
      <c r="F46" s="55"/>
      <c r="G46" s="56"/>
      <c r="H46" s="56"/>
      <c r="I46" s="51"/>
    </row>
    <row r="47" spans="1:9" ht="28.8" x14ac:dyDescent="0.3">
      <c r="A47" s="27" t="s">
        <v>64</v>
      </c>
      <c r="B47" s="1" t="s">
        <v>87</v>
      </c>
      <c r="C47" s="26" t="s">
        <v>25</v>
      </c>
      <c r="D47" s="26">
        <v>2</v>
      </c>
      <c r="E47" s="55">
        <v>0</v>
      </c>
      <c r="F47" s="61">
        <f t="shared" ref="F47" si="6">E47*D47</f>
        <v>0</v>
      </c>
      <c r="G47" s="56">
        <v>0</v>
      </c>
      <c r="H47" s="57">
        <f t="shared" ref="H47:H49" si="7">G47*D47</f>
        <v>0</v>
      </c>
      <c r="I47" s="62" t="s">
        <v>47</v>
      </c>
    </row>
    <row r="48" spans="1:9" ht="28.8" x14ac:dyDescent="0.3">
      <c r="A48" s="27" t="s">
        <v>65</v>
      </c>
      <c r="B48" s="49" t="s">
        <v>88</v>
      </c>
      <c r="C48" s="26" t="s">
        <v>25</v>
      </c>
      <c r="D48" s="26">
        <v>2</v>
      </c>
      <c r="E48" s="55">
        <v>0</v>
      </c>
      <c r="F48" s="61">
        <f>E48*D48</f>
        <v>0</v>
      </c>
      <c r="G48" s="56">
        <v>0</v>
      </c>
      <c r="H48" s="57">
        <f t="shared" si="7"/>
        <v>0</v>
      </c>
      <c r="I48" s="62"/>
    </row>
    <row r="49" spans="1:9" s="52" customFormat="1" ht="28.8" x14ac:dyDescent="0.3">
      <c r="A49" s="27" t="s">
        <v>66</v>
      </c>
      <c r="B49" s="49" t="s">
        <v>80</v>
      </c>
      <c r="C49" s="50" t="s">
        <v>25</v>
      </c>
      <c r="D49" s="50">
        <v>2</v>
      </c>
      <c r="E49" s="55">
        <v>0</v>
      </c>
      <c r="F49" s="55">
        <f t="shared" ref="F49" si="8">E49*D49</f>
        <v>0</v>
      </c>
      <c r="G49" s="56">
        <v>0</v>
      </c>
      <c r="H49" s="56">
        <f t="shared" si="7"/>
        <v>0</v>
      </c>
      <c r="I49" s="51"/>
    </row>
    <row r="50" spans="1:9" ht="28.8" x14ac:dyDescent="0.3">
      <c r="A50" s="27" t="s">
        <v>67</v>
      </c>
      <c r="B50" s="49" t="s">
        <v>89</v>
      </c>
      <c r="C50" s="26" t="s">
        <v>25</v>
      </c>
      <c r="D50" s="26">
        <v>2</v>
      </c>
      <c r="E50" s="55">
        <v>0</v>
      </c>
      <c r="F50" s="61">
        <f>E50*D50</f>
        <v>0</v>
      </c>
      <c r="G50" s="56">
        <v>0</v>
      </c>
      <c r="H50" s="57">
        <f>G50*D50</f>
        <v>0</v>
      </c>
      <c r="I50" s="62"/>
    </row>
    <row r="51" spans="1:9" x14ac:dyDescent="0.3">
      <c r="A51" s="27"/>
      <c r="B51" s="1"/>
      <c r="C51" s="26"/>
      <c r="D51" s="26"/>
      <c r="E51" s="61"/>
      <c r="F51" s="61"/>
      <c r="G51" s="57"/>
      <c r="H51" s="57"/>
      <c r="I51" s="62"/>
    </row>
    <row r="52" spans="1:9" s="52" customFormat="1" x14ac:dyDescent="0.3">
      <c r="A52" s="48"/>
      <c r="B52" s="49" t="s">
        <v>45</v>
      </c>
      <c r="C52" s="50"/>
      <c r="D52" s="47"/>
      <c r="E52" s="55"/>
      <c r="F52" s="55"/>
      <c r="G52" s="56"/>
      <c r="H52" s="56"/>
      <c r="I52" s="51"/>
    </row>
    <row r="53" spans="1:9" s="52" customFormat="1" ht="16.2" x14ac:dyDescent="0.3">
      <c r="A53" s="48"/>
      <c r="B53" s="53" t="s">
        <v>26</v>
      </c>
      <c r="C53" s="50" t="s">
        <v>27</v>
      </c>
      <c r="D53" s="50">
        <v>6</v>
      </c>
      <c r="E53" s="55">
        <v>0</v>
      </c>
      <c r="F53" s="55">
        <f t="shared" ref="F53" si="9">E53*D53</f>
        <v>0</v>
      </c>
      <c r="G53" s="56">
        <v>0</v>
      </c>
      <c r="H53" s="56">
        <f t="shared" ref="H53" si="10">G53*D53</f>
        <v>0</v>
      </c>
      <c r="I53" s="51"/>
    </row>
    <row r="54" spans="1:9" s="52" customFormat="1" x14ac:dyDescent="0.3">
      <c r="A54" s="48"/>
      <c r="B54" s="53"/>
      <c r="C54" s="50"/>
      <c r="D54" s="47"/>
      <c r="E54" s="55"/>
      <c r="F54" s="55"/>
      <c r="G54" s="56"/>
      <c r="H54" s="56"/>
      <c r="I54" s="51"/>
    </row>
    <row r="55" spans="1:9" s="52" customFormat="1" ht="28.8" x14ac:dyDescent="0.3">
      <c r="A55" s="48"/>
      <c r="B55" s="49" t="s">
        <v>48</v>
      </c>
      <c r="C55" s="50"/>
      <c r="D55" s="50"/>
      <c r="E55" s="55"/>
      <c r="F55" s="55"/>
      <c r="G55" s="56"/>
      <c r="H55" s="56"/>
      <c r="I55" s="51"/>
    </row>
    <row r="56" spans="1:9" s="52" customFormat="1" x14ac:dyDescent="0.3">
      <c r="A56" s="48"/>
      <c r="B56" s="49" t="s">
        <v>90</v>
      </c>
      <c r="C56" s="50" t="s">
        <v>28</v>
      </c>
      <c r="D56" s="50">
        <v>2</v>
      </c>
      <c r="E56" s="55">
        <v>0</v>
      </c>
      <c r="F56" s="55">
        <f>E56*D56</f>
        <v>0</v>
      </c>
      <c r="G56" s="56">
        <v>0</v>
      </c>
      <c r="H56" s="56">
        <f>G56*D56</f>
        <v>0</v>
      </c>
      <c r="I56" s="51"/>
    </row>
    <row r="57" spans="1:9" s="52" customFormat="1" x14ac:dyDescent="0.3">
      <c r="A57" s="48"/>
      <c r="B57" s="49"/>
      <c r="C57" s="50"/>
      <c r="D57" s="47"/>
      <c r="E57" s="55"/>
      <c r="F57" s="55"/>
      <c r="G57" s="56"/>
      <c r="H57" s="56"/>
      <c r="I57" s="51"/>
    </row>
    <row r="58" spans="1:9" s="52" customFormat="1" ht="57.6" x14ac:dyDescent="0.3">
      <c r="A58" s="48"/>
      <c r="B58" s="49" t="s">
        <v>46</v>
      </c>
      <c r="C58" s="50" t="s">
        <v>27</v>
      </c>
      <c r="D58" s="50">
        <v>2</v>
      </c>
      <c r="E58" s="55">
        <v>0</v>
      </c>
      <c r="F58" s="55">
        <f>E58*D58</f>
        <v>0</v>
      </c>
      <c r="G58" s="56">
        <v>0</v>
      </c>
      <c r="H58" s="56">
        <f>G58*D58</f>
        <v>0</v>
      </c>
      <c r="I58" s="51"/>
    </row>
    <row r="59" spans="1:9" s="52" customFormat="1" x14ac:dyDescent="0.3">
      <c r="A59" s="48"/>
      <c r="B59" s="49"/>
      <c r="C59" s="50"/>
      <c r="D59" s="47"/>
      <c r="E59" s="55"/>
      <c r="F59" s="55"/>
      <c r="G59" s="56"/>
      <c r="H59" s="56"/>
      <c r="I59" s="51"/>
    </row>
    <row r="60" spans="1:9" s="52" customFormat="1" x14ac:dyDescent="0.3">
      <c r="A60" s="48"/>
      <c r="B60" s="49" t="s">
        <v>29</v>
      </c>
      <c r="C60" s="50" t="s">
        <v>30</v>
      </c>
      <c r="D60" s="50">
        <v>20</v>
      </c>
      <c r="E60" s="55">
        <v>0</v>
      </c>
      <c r="F60" s="55">
        <f>E60*D60</f>
        <v>0</v>
      </c>
      <c r="G60" s="56">
        <v>0</v>
      </c>
      <c r="H60" s="56">
        <f>G60*D60</f>
        <v>0</v>
      </c>
      <c r="I60" s="51"/>
    </row>
    <row r="61" spans="1:9" s="52" customFormat="1" ht="15" thickBot="1" x14ac:dyDescent="0.35">
      <c r="A61" s="48"/>
      <c r="B61" s="49"/>
      <c r="C61" s="50"/>
      <c r="D61" s="50"/>
      <c r="E61" s="55"/>
      <c r="F61" s="55"/>
      <c r="G61" s="56"/>
      <c r="H61" s="56"/>
      <c r="I61" s="51"/>
    </row>
    <row r="62" spans="1:9" ht="15" thickBot="1" x14ac:dyDescent="0.35">
      <c r="A62" s="28"/>
      <c r="B62" s="46" t="s">
        <v>50</v>
      </c>
      <c r="C62" s="24"/>
      <c r="D62" s="24"/>
      <c r="E62" s="68"/>
      <c r="F62" s="25">
        <f>SUM(F43:F61)</f>
        <v>0</v>
      </c>
      <c r="G62" s="25"/>
      <c r="H62" s="25">
        <f>SUM(H43:H61)</f>
        <v>0</v>
      </c>
      <c r="I62" s="64"/>
    </row>
    <row r="63" spans="1:9" ht="15" thickBot="1" x14ac:dyDescent="0.35">
      <c r="A63" s="28"/>
      <c r="B63" s="63" t="s">
        <v>91</v>
      </c>
      <c r="C63" s="15"/>
      <c r="D63" s="15"/>
      <c r="E63" s="60"/>
      <c r="F63" s="12"/>
      <c r="G63" s="12"/>
      <c r="H63" s="12"/>
      <c r="I63" s="64"/>
    </row>
    <row r="64" spans="1:9" ht="43.2" x14ac:dyDescent="0.3">
      <c r="A64" s="27" t="s">
        <v>107</v>
      </c>
      <c r="B64" s="1" t="s">
        <v>98</v>
      </c>
      <c r="C64" s="26" t="s">
        <v>25</v>
      </c>
      <c r="D64" s="26">
        <v>6</v>
      </c>
      <c r="E64" s="55">
        <v>0</v>
      </c>
      <c r="F64" s="61">
        <f t="shared" ref="F64" si="11">E64*D64</f>
        <v>0</v>
      </c>
      <c r="G64" s="56">
        <v>0</v>
      </c>
      <c r="H64" s="57">
        <f t="shared" ref="H64" si="12">G64*D64</f>
        <v>0</v>
      </c>
      <c r="I64" s="62" t="s">
        <v>97</v>
      </c>
    </row>
    <row r="65" spans="1:9" s="52" customFormat="1" x14ac:dyDescent="0.3">
      <c r="A65" s="70"/>
      <c r="B65" s="71" t="s">
        <v>71</v>
      </c>
      <c r="C65" s="50" t="s">
        <v>25</v>
      </c>
      <c r="D65" s="50">
        <v>6</v>
      </c>
      <c r="E65" s="55">
        <v>0</v>
      </c>
      <c r="F65" s="55">
        <f>E65*D65</f>
        <v>0</v>
      </c>
      <c r="G65" s="56">
        <v>0</v>
      </c>
      <c r="H65" s="56">
        <f>G65*D65</f>
        <v>0</v>
      </c>
      <c r="I65" s="51"/>
    </row>
    <row r="66" spans="1:9" s="52" customFormat="1" x14ac:dyDescent="0.3">
      <c r="A66" s="48"/>
      <c r="B66" s="49"/>
      <c r="C66" s="50"/>
      <c r="D66" s="50"/>
      <c r="E66" s="55"/>
      <c r="F66" s="55"/>
      <c r="G66" s="56"/>
      <c r="H66" s="56"/>
      <c r="I66" s="51"/>
    </row>
    <row r="67" spans="1:9" ht="43.2" x14ac:dyDescent="0.3">
      <c r="A67" s="27" t="s">
        <v>108</v>
      </c>
      <c r="B67" s="1" t="s">
        <v>92</v>
      </c>
      <c r="C67" s="26" t="s">
        <v>25</v>
      </c>
      <c r="D67" s="26">
        <v>4</v>
      </c>
      <c r="E67" s="55">
        <v>0</v>
      </c>
      <c r="F67" s="61">
        <f t="shared" ref="F67" si="13">E67*D67</f>
        <v>0</v>
      </c>
      <c r="G67" s="56">
        <v>0</v>
      </c>
      <c r="H67" s="57">
        <f t="shared" ref="H67:H69" si="14">G67*D67</f>
        <v>0</v>
      </c>
      <c r="I67" s="62" t="s">
        <v>47</v>
      </c>
    </row>
    <row r="68" spans="1:9" ht="28.8" x14ac:dyDescent="0.3">
      <c r="A68" s="27" t="s">
        <v>109</v>
      </c>
      <c r="B68" s="49" t="s">
        <v>93</v>
      </c>
      <c r="C68" s="26" t="s">
        <v>25</v>
      </c>
      <c r="D68" s="26">
        <v>4</v>
      </c>
      <c r="E68" s="55">
        <v>0</v>
      </c>
      <c r="F68" s="61">
        <f>E68*D68</f>
        <v>0</v>
      </c>
      <c r="G68" s="56">
        <v>0</v>
      </c>
      <c r="H68" s="57">
        <f t="shared" si="14"/>
        <v>0</v>
      </c>
      <c r="I68" s="62"/>
    </row>
    <row r="69" spans="1:9" s="52" customFormat="1" ht="28.8" x14ac:dyDescent="0.3">
      <c r="A69" s="27" t="s">
        <v>110</v>
      </c>
      <c r="B69" s="49" t="s">
        <v>94</v>
      </c>
      <c r="C69" s="50" t="s">
        <v>25</v>
      </c>
      <c r="D69" s="50">
        <v>4</v>
      </c>
      <c r="E69" s="55">
        <v>0</v>
      </c>
      <c r="F69" s="55">
        <f t="shared" ref="F69" si="15">E69*D69</f>
        <v>0</v>
      </c>
      <c r="G69" s="56">
        <v>0</v>
      </c>
      <c r="H69" s="56">
        <f t="shared" si="14"/>
        <v>0</v>
      </c>
      <c r="I69" s="51"/>
    </row>
    <row r="70" spans="1:9" ht="28.8" x14ac:dyDescent="0.3">
      <c r="A70" s="27" t="s">
        <v>111</v>
      </c>
      <c r="B70" s="49" t="s">
        <v>95</v>
      </c>
      <c r="C70" s="26" t="s">
        <v>25</v>
      </c>
      <c r="D70" s="26">
        <v>8</v>
      </c>
      <c r="E70" s="55">
        <v>0</v>
      </c>
      <c r="F70" s="61">
        <f>E70*D70</f>
        <v>0</v>
      </c>
      <c r="G70" s="56">
        <v>0</v>
      </c>
      <c r="H70" s="57">
        <f>G70*D70</f>
        <v>0</v>
      </c>
      <c r="I70" s="62"/>
    </row>
    <row r="71" spans="1:9" x14ac:dyDescent="0.3">
      <c r="A71" s="27"/>
      <c r="B71" s="49" t="s">
        <v>99</v>
      </c>
      <c r="C71" s="26" t="s">
        <v>25</v>
      </c>
      <c r="D71" s="26">
        <v>2</v>
      </c>
      <c r="E71" s="55">
        <v>0</v>
      </c>
      <c r="F71" s="61">
        <f>E71*D71</f>
        <v>0</v>
      </c>
      <c r="G71" s="56">
        <v>0</v>
      </c>
      <c r="H71" s="57">
        <f>G71*D71</f>
        <v>0</v>
      </c>
      <c r="I71" s="62"/>
    </row>
    <row r="72" spans="1:9" x14ac:dyDescent="0.3">
      <c r="A72" s="27"/>
      <c r="B72" s="49" t="s">
        <v>100</v>
      </c>
      <c r="C72" s="26" t="s">
        <v>25</v>
      </c>
      <c r="D72" s="26">
        <v>6</v>
      </c>
      <c r="E72" s="55">
        <v>0</v>
      </c>
      <c r="F72" s="61">
        <f>E72*D72</f>
        <v>0</v>
      </c>
      <c r="G72" s="56">
        <v>0</v>
      </c>
      <c r="H72" s="57">
        <f>G72*D72</f>
        <v>0</v>
      </c>
      <c r="I72" s="62"/>
    </row>
    <row r="73" spans="1:9" x14ac:dyDescent="0.3">
      <c r="A73" s="27"/>
      <c r="B73" s="1"/>
      <c r="C73" s="26"/>
      <c r="D73" s="26"/>
      <c r="E73" s="61"/>
      <c r="F73" s="61"/>
      <c r="G73" s="57"/>
      <c r="H73" s="57"/>
      <c r="I73" s="62"/>
    </row>
    <row r="74" spans="1:9" s="52" customFormat="1" x14ac:dyDescent="0.3">
      <c r="A74" s="48"/>
      <c r="B74" s="49" t="s">
        <v>45</v>
      </c>
      <c r="C74" s="50"/>
      <c r="D74" s="47"/>
      <c r="E74" s="55"/>
      <c r="F74" s="55"/>
      <c r="G74" s="56"/>
      <c r="H74" s="56"/>
      <c r="I74" s="51"/>
    </row>
    <row r="75" spans="1:9" s="52" customFormat="1" ht="16.2" x14ac:dyDescent="0.3">
      <c r="A75" s="48"/>
      <c r="B75" s="53" t="s">
        <v>103</v>
      </c>
      <c r="C75" s="50" t="s">
        <v>27</v>
      </c>
      <c r="D75" s="50">
        <v>35.200000000000003</v>
      </c>
      <c r="E75" s="55">
        <v>0</v>
      </c>
      <c r="F75" s="55">
        <f>E75*D75</f>
        <v>0</v>
      </c>
      <c r="G75" s="56">
        <v>0</v>
      </c>
      <c r="H75" s="56">
        <f>G75*D75</f>
        <v>0</v>
      </c>
      <c r="I75" s="51"/>
    </row>
    <row r="76" spans="1:9" s="52" customFormat="1" x14ac:dyDescent="0.3">
      <c r="A76" s="48"/>
      <c r="B76" s="53"/>
      <c r="C76" s="50"/>
      <c r="D76" s="47"/>
      <c r="E76" s="55"/>
      <c r="F76" s="55"/>
      <c r="G76" s="56"/>
      <c r="H76" s="56"/>
      <c r="I76" s="51"/>
    </row>
    <row r="77" spans="1:9" s="52" customFormat="1" ht="28.8" x14ac:dyDescent="0.3">
      <c r="A77" s="48"/>
      <c r="B77" s="49" t="s">
        <v>48</v>
      </c>
      <c r="C77" s="50"/>
      <c r="D77" s="50"/>
      <c r="E77" s="55"/>
      <c r="F77" s="55"/>
      <c r="G77" s="56"/>
      <c r="H77" s="56"/>
      <c r="I77" s="51"/>
    </row>
    <row r="78" spans="1:9" s="52" customFormat="1" x14ac:dyDescent="0.3">
      <c r="A78" s="48"/>
      <c r="B78" s="49" t="s">
        <v>96</v>
      </c>
      <c r="C78" s="50" t="s">
        <v>28</v>
      </c>
      <c r="D78" s="50">
        <v>6</v>
      </c>
      <c r="E78" s="55">
        <v>0</v>
      </c>
      <c r="F78" s="55">
        <f>E78*D78</f>
        <v>0</v>
      </c>
      <c r="G78" s="56">
        <v>0</v>
      </c>
      <c r="H78" s="56">
        <f>G78*D78</f>
        <v>0</v>
      </c>
      <c r="I78" s="51"/>
    </row>
    <row r="79" spans="1:9" s="52" customFormat="1" x14ac:dyDescent="0.3">
      <c r="A79" s="48"/>
      <c r="B79" s="49"/>
      <c r="C79" s="50"/>
      <c r="D79" s="47"/>
      <c r="E79" s="55"/>
      <c r="F79" s="55"/>
      <c r="G79" s="56"/>
      <c r="H79" s="56"/>
      <c r="I79" s="51"/>
    </row>
    <row r="80" spans="1:9" s="52" customFormat="1" ht="57.6" x14ac:dyDescent="0.3">
      <c r="A80" s="48"/>
      <c r="B80" s="49" t="s">
        <v>46</v>
      </c>
      <c r="C80" s="50" t="s">
        <v>27</v>
      </c>
      <c r="D80" s="50">
        <v>37.5</v>
      </c>
      <c r="E80" s="55">
        <v>0</v>
      </c>
      <c r="F80" s="55">
        <f>E80*D80</f>
        <v>0</v>
      </c>
      <c r="G80" s="56">
        <v>0</v>
      </c>
      <c r="H80" s="56">
        <f>G80*D80</f>
        <v>0</v>
      </c>
      <c r="I80" s="51"/>
    </row>
    <row r="81" spans="1:9" s="52" customFormat="1" x14ac:dyDescent="0.3">
      <c r="A81" s="48"/>
      <c r="B81" s="49"/>
      <c r="C81" s="50"/>
      <c r="D81" s="47"/>
      <c r="E81" s="55"/>
      <c r="F81" s="55"/>
      <c r="G81" s="56"/>
      <c r="H81" s="56"/>
      <c r="I81" s="51"/>
    </row>
    <row r="82" spans="1:9" s="52" customFormat="1" x14ac:dyDescent="0.3">
      <c r="A82" s="48"/>
      <c r="B82" s="49" t="s">
        <v>29</v>
      </c>
      <c r="C82" s="50" t="s">
        <v>30</v>
      </c>
      <c r="D82" s="50">
        <v>80</v>
      </c>
      <c r="E82" s="55">
        <v>0</v>
      </c>
      <c r="F82" s="55">
        <f>E82*D82</f>
        <v>0</v>
      </c>
      <c r="G82" s="56">
        <v>0</v>
      </c>
      <c r="H82" s="56">
        <f>G82*D82</f>
        <v>0</v>
      </c>
      <c r="I82" s="51"/>
    </row>
    <row r="83" spans="1:9" s="52" customFormat="1" ht="15" thickBot="1" x14ac:dyDescent="0.35">
      <c r="A83" s="48"/>
      <c r="B83" s="49"/>
      <c r="C83" s="50"/>
      <c r="D83" s="50"/>
      <c r="E83" s="55"/>
      <c r="F83" s="55"/>
      <c r="G83" s="56"/>
      <c r="H83" s="56"/>
      <c r="I83" s="51"/>
    </row>
    <row r="84" spans="1:9" ht="15" thickBot="1" x14ac:dyDescent="0.35">
      <c r="A84" s="28"/>
      <c r="B84" s="46" t="s">
        <v>52</v>
      </c>
      <c r="C84" s="24"/>
      <c r="D84" s="24"/>
      <c r="E84" s="68"/>
      <c r="F84" s="25">
        <f>SUM(F64:F83)</f>
        <v>0</v>
      </c>
      <c r="G84" s="25"/>
      <c r="H84" s="25">
        <f>SUM(H64:H83)</f>
        <v>0</v>
      </c>
      <c r="I84" s="64"/>
    </row>
    <row r="85" spans="1:9" ht="15" thickBot="1" x14ac:dyDescent="0.35">
      <c r="A85" s="28"/>
      <c r="B85" s="63" t="s">
        <v>53</v>
      </c>
      <c r="C85" s="19"/>
      <c r="D85" s="19"/>
      <c r="E85" s="69"/>
      <c r="F85" s="19"/>
      <c r="G85" s="19"/>
      <c r="H85" s="19"/>
      <c r="I85" s="65"/>
    </row>
    <row r="86" spans="1:9" x14ac:dyDescent="0.3">
      <c r="A86" s="27"/>
      <c r="B86" s="1"/>
      <c r="C86" s="26"/>
      <c r="D86" s="26"/>
      <c r="E86" s="55"/>
      <c r="F86" s="55"/>
      <c r="G86" s="56"/>
      <c r="H86" s="56"/>
      <c r="I86" s="51"/>
    </row>
    <row r="87" spans="1:9" x14ac:dyDescent="0.3">
      <c r="A87" s="27"/>
      <c r="B87" s="1" t="s">
        <v>35</v>
      </c>
      <c r="C87" s="26" t="s">
        <v>15</v>
      </c>
      <c r="D87" s="26">
        <v>1</v>
      </c>
      <c r="E87" s="55">
        <v>0</v>
      </c>
      <c r="F87" s="55">
        <f t="shared" ref="F87:F97" si="16">E87*D87</f>
        <v>0</v>
      </c>
      <c r="G87" s="56">
        <v>0</v>
      </c>
      <c r="H87" s="56">
        <f t="shared" ref="H87:H97" si="17">G87*D87</f>
        <v>0</v>
      </c>
      <c r="I87" s="51"/>
    </row>
    <row r="88" spans="1:9" x14ac:dyDescent="0.3">
      <c r="A88" s="27"/>
      <c r="B88" s="1" t="s">
        <v>36</v>
      </c>
      <c r="C88" s="26" t="s">
        <v>15</v>
      </c>
      <c r="D88" s="26">
        <v>1</v>
      </c>
      <c r="E88" s="55">
        <v>0</v>
      </c>
      <c r="F88" s="55">
        <f t="shared" si="16"/>
        <v>0</v>
      </c>
      <c r="G88" s="56">
        <v>0</v>
      </c>
      <c r="H88" s="56">
        <f t="shared" si="17"/>
        <v>0</v>
      </c>
      <c r="I88" s="51"/>
    </row>
    <row r="89" spans="1:9" x14ac:dyDescent="0.3">
      <c r="A89" s="27"/>
      <c r="B89" s="1" t="s">
        <v>101</v>
      </c>
      <c r="C89" s="26" t="s">
        <v>15</v>
      </c>
      <c r="D89" s="26">
        <v>1</v>
      </c>
      <c r="E89" s="55">
        <v>0</v>
      </c>
      <c r="F89" s="55">
        <f t="shared" si="16"/>
        <v>0</v>
      </c>
      <c r="G89" s="56">
        <v>0</v>
      </c>
      <c r="H89" s="56">
        <f t="shared" si="17"/>
        <v>0</v>
      </c>
      <c r="I89" s="51"/>
    </row>
    <row r="90" spans="1:9" s="52" customFormat="1" x14ac:dyDescent="0.3">
      <c r="A90" s="48"/>
      <c r="B90" s="49" t="s">
        <v>55</v>
      </c>
      <c r="C90" s="50" t="s">
        <v>15</v>
      </c>
      <c r="D90" s="50">
        <v>1</v>
      </c>
      <c r="E90" s="55">
        <v>0</v>
      </c>
      <c r="F90" s="55">
        <f t="shared" si="16"/>
        <v>0</v>
      </c>
      <c r="G90" s="56">
        <v>0</v>
      </c>
      <c r="H90" s="56">
        <f t="shared" si="17"/>
        <v>0</v>
      </c>
      <c r="I90" s="51"/>
    </row>
    <row r="91" spans="1:9" ht="28.8" x14ac:dyDescent="0.3">
      <c r="A91" s="27"/>
      <c r="B91" s="1" t="s">
        <v>37</v>
      </c>
      <c r="C91" s="26" t="s">
        <v>15</v>
      </c>
      <c r="D91" s="26">
        <v>1</v>
      </c>
      <c r="E91" s="55">
        <v>0</v>
      </c>
      <c r="F91" s="55">
        <f t="shared" si="16"/>
        <v>0</v>
      </c>
      <c r="G91" s="56">
        <v>0</v>
      </c>
      <c r="H91" s="56">
        <f t="shared" si="17"/>
        <v>0</v>
      </c>
      <c r="I91" s="51"/>
    </row>
    <row r="92" spans="1:9" x14ac:dyDescent="0.3">
      <c r="A92" s="27"/>
      <c r="B92" s="1" t="s">
        <v>102</v>
      </c>
      <c r="C92" s="26" t="s">
        <v>15</v>
      </c>
      <c r="D92" s="26">
        <v>1</v>
      </c>
      <c r="E92" s="55">
        <v>0</v>
      </c>
      <c r="F92" s="55">
        <f t="shared" si="16"/>
        <v>0</v>
      </c>
      <c r="G92" s="56">
        <v>0</v>
      </c>
      <c r="H92" s="56">
        <f t="shared" si="17"/>
        <v>0</v>
      </c>
      <c r="I92" s="51"/>
    </row>
    <row r="93" spans="1:9" x14ac:dyDescent="0.3">
      <c r="A93" s="27"/>
      <c r="B93" s="1" t="s">
        <v>43</v>
      </c>
      <c r="C93" s="26" t="s">
        <v>15</v>
      </c>
      <c r="D93" s="26">
        <v>1</v>
      </c>
      <c r="E93" s="55">
        <v>0</v>
      </c>
      <c r="F93" s="55">
        <f t="shared" si="16"/>
        <v>0</v>
      </c>
      <c r="G93" s="56">
        <v>0</v>
      </c>
      <c r="H93" s="56">
        <f t="shared" si="17"/>
        <v>0</v>
      </c>
      <c r="I93" s="51"/>
    </row>
    <row r="94" spans="1:9" x14ac:dyDescent="0.3">
      <c r="A94" s="27"/>
      <c r="B94" s="1" t="s">
        <v>38</v>
      </c>
      <c r="C94" s="26" t="s">
        <v>15</v>
      </c>
      <c r="D94" s="26">
        <v>1</v>
      </c>
      <c r="E94" s="55">
        <v>0</v>
      </c>
      <c r="F94" s="55">
        <f t="shared" si="16"/>
        <v>0</v>
      </c>
      <c r="G94" s="56">
        <v>0</v>
      </c>
      <c r="H94" s="56">
        <f t="shared" si="17"/>
        <v>0</v>
      </c>
      <c r="I94" s="51"/>
    </row>
    <row r="95" spans="1:9" ht="28.8" x14ac:dyDescent="0.3">
      <c r="A95" s="27"/>
      <c r="B95" s="1" t="s">
        <v>54</v>
      </c>
      <c r="C95" s="26" t="s">
        <v>15</v>
      </c>
      <c r="D95" s="26">
        <v>1</v>
      </c>
      <c r="E95" s="55">
        <v>0</v>
      </c>
      <c r="F95" s="55">
        <f t="shared" si="16"/>
        <v>0</v>
      </c>
      <c r="G95" s="56">
        <v>0</v>
      </c>
      <c r="H95" s="56">
        <f t="shared" si="17"/>
        <v>0</v>
      </c>
      <c r="I95" s="51"/>
    </row>
    <row r="96" spans="1:9" x14ac:dyDescent="0.3">
      <c r="A96" s="27"/>
      <c r="B96" s="1" t="s">
        <v>39</v>
      </c>
      <c r="C96" s="26" t="s">
        <v>15</v>
      </c>
      <c r="D96" s="26">
        <v>1</v>
      </c>
      <c r="E96" s="55">
        <v>0</v>
      </c>
      <c r="F96" s="55">
        <f t="shared" si="16"/>
        <v>0</v>
      </c>
      <c r="G96" s="56">
        <v>0</v>
      </c>
      <c r="H96" s="56">
        <f t="shared" si="17"/>
        <v>0</v>
      </c>
      <c r="I96" s="51"/>
    </row>
    <row r="97" spans="1:9" x14ac:dyDescent="0.3">
      <c r="A97" s="27"/>
      <c r="B97" s="1" t="s">
        <v>40</v>
      </c>
      <c r="C97" s="26" t="s">
        <v>15</v>
      </c>
      <c r="D97" s="26">
        <v>1</v>
      </c>
      <c r="E97" s="55">
        <v>0</v>
      </c>
      <c r="F97" s="55">
        <f t="shared" si="16"/>
        <v>0</v>
      </c>
      <c r="G97" s="56">
        <v>0</v>
      </c>
      <c r="H97" s="56">
        <f t="shared" si="17"/>
        <v>0</v>
      </c>
      <c r="I97" s="51"/>
    </row>
    <row r="98" spans="1:9" x14ac:dyDescent="0.3">
      <c r="A98" s="27"/>
      <c r="B98" s="1"/>
      <c r="C98" s="26"/>
      <c r="D98" s="26"/>
      <c r="E98" s="55"/>
      <c r="F98" s="55"/>
      <c r="G98" s="56"/>
      <c r="H98" s="56"/>
      <c r="I98" s="51"/>
    </row>
    <row r="99" spans="1:9" ht="28.8" x14ac:dyDescent="0.3">
      <c r="A99" s="27" t="s">
        <v>34</v>
      </c>
      <c r="B99" s="1" t="s">
        <v>41</v>
      </c>
      <c r="C99" s="26"/>
      <c r="D99" s="26"/>
      <c r="E99" s="54"/>
      <c r="F99" s="66"/>
      <c r="G99" s="67"/>
      <c r="H99" s="67"/>
      <c r="I99" s="62"/>
    </row>
    <row r="100" spans="1:9" ht="15" thickBot="1" x14ac:dyDescent="0.35">
      <c r="A100" s="27"/>
      <c r="B100" s="1"/>
      <c r="C100" s="26"/>
      <c r="D100" s="26"/>
      <c r="E100" s="55"/>
      <c r="F100" s="61"/>
      <c r="G100" s="57"/>
      <c r="H100" s="57"/>
      <c r="I100" s="62"/>
    </row>
    <row r="101" spans="1:9" ht="15" thickBot="1" x14ac:dyDescent="0.35">
      <c r="A101" s="28"/>
      <c r="B101" s="46" t="s">
        <v>42</v>
      </c>
      <c r="C101" s="24"/>
      <c r="D101" s="24"/>
      <c r="E101" s="68"/>
      <c r="F101" s="25">
        <f>SUM(F87:F99)</f>
        <v>0</v>
      </c>
      <c r="G101" s="25"/>
      <c r="H101" s="25">
        <f>SUM(H87:H99)</f>
        <v>0</v>
      </c>
      <c r="I101" s="64"/>
    </row>
  </sheetData>
  <autoFilter ref="A7:XEQ101" xr:uid="{00000000-0009-0000-0000-000001000000}"/>
  <mergeCells count="7">
    <mergeCell ref="C2:I4"/>
    <mergeCell ref="A1:I1"/>
    <mergeCell ref="C5:E5"/>
    <mergeCell ref="F5:I5"/>
    <mergeCell ref="A5:B6"/>
    <mergeCell ref="C6:E6"/>
    <mergeCell ref="F6:I6"/>
  </mergeCells>
  <phoneticPr fontId="14" type="noConversion"/>
  <pageMargins left="0.14000000000000001" right="0.11" top="0.19" bottom="0.09" header="0.18" footer="0.12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Přehled</vt:lpstr>
      <vt:lpstr>VZT</vt:lpstr>
      <vt:lpstr>Přehled!Oblast_tisku</vt:lpstr>
      <vt:lpstr>VZT!Oblast_tisku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Švejčarová Eliška</cp:lastModifiedBy>
  <cp:revision/>
  <cp:lastPrinted>2024-12-05T10:27:06Z</cp:lastPrinted>
  <dcterms:created xsi:type="dcterms:W3CDTF">2019-05-19T15:04:28Z</dcterms:created>
  <dcterms:modified xsi:type="dcterms:W3CDTF">2026-01-19T12:19:28Z</dcterms:modified>
  <cp:category/>
  <cp:contentStatus/>
</cp:coreProperties>
</file>